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uc\PROFESSIONNEL\IUT\QLIO\PEDAGOGIE\IUT EN LIGNES\Juillet 2016\Les fichiers Excel\Soudage laser\Factoriel BDF\"/>
    </mc:Choice>
  </mc:AlternateContent>
  <bookViews>
    <workbookView xWindow="0" yWindow="0" windowWidth="24000" windowHeight="9135" firstSheet="6" activeTab="9"/>
  </bookViews>
  <sheets>
    <sheet name="Couplage Puissance-Epaisseur" sheetId="12" r:id="rId1"/>
    <sheet name="Couplage Epaisseur-Puissance" sheetId="11" r:id="rId2"/>
    <sheet name="Couplage Epaisseur-Vitesse" sheetId="10" r:id="rId3"/>
    <sheet name="Couplage Vitesse-Epaisseur" sheetId="9" r:id="rId4"/>
    <sheet name="Couplage Puissance-Vitesse" sheetId="8" r:id="rId5"/>
    <sheet name="Plan d'expériences" sheetId="1" r:id="rId6"/>
    <sheet name="Plan d'expérimentations" sheetId="3" r:id="rId7"/>
    <sheet name="Graphe des effets moyens" sheetId="6" r:id="rId8"/>
    <sheet name="Couplage Vitesse-Puissance" sheetId="7" r:id="rId9"/>
    <sheet name="Grille de dépouillements" sheetId="5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5" l="1"/>
  <c r="T3" i="5"/>
  <c r="U3" i="5"/>
  <c r="V3" i="5"/>
  <c r="V10" i="5" s="1"/>
  <c r="S4" i="5"/>
  <c r="T4" i="5"/>
  <c r="U4" i="5"/>
  <c r="V4" i="5"/>
  <c r="S5" i="5"/>
  <c r="T5" i="5"/>
  <c r="U5" i="5"/>
  <c r="V5" i="5"/>
  <c r="S6" i="5"/>
  <c r="T6" i="5"/>
  <c r="U6" i="5"/>
  <c r="V6" i="5"/>
  <c r="S7" i="5"/>
  <c r="T7" i="5"/>
  <c r="U7" i="5"/>
  <c r="V7" i="5"/>
  <c r="S8" i="5"/>
  <c r="T8" i="5"/>
  <c r="U8" i="5"/>
  <c r="V8" i="5"/>
  <c r="S9" i="5"/>
  <c r="T9" i="5"/>
  <c r="U9" i="5"/>
  <c r="V9" i="5"/>
  <c r="V2" i="5"/>
  <c r="U2" i="5"/>
  <c r="U10" i="5" s="1"/>
  <c r="T2" i="5"/>
  <c r="S2" i="5"/>
  <c r="S10" i="5" s="1"/>
  <c r="N3" i="5"/>
  <c r="O3" i="5"/>
  <c r="O10" i="5" s="1"/>
  <c r="P3" i="5"/>
  <c r="Q3" i="5"/>
  <c r="N4" i="5"/>
  <c r="O4" i="5"/>
  <c r="P4" i="5"/>
  <c r="Q4" i="5"/>
  <c r="N5" i="5"/>
  <c r="O5" i="5"/>
  <c r="P5" i="5"/>
  <c r="Q5" i="5"/>
  <c r="N6" i="5"/>
  <c r="O6" i="5"/>
  <c r="P6" i="5"/>
  <c r="Q6" i="5"/>
  <c r="Q10" i="5" s="1"/>
  <c r="N7" i="5"/>
  <c r="O7" i="5"/>
  <c r="P7" i="5"/>
  <c r="Q7" i="5"/>
  <c r="N8" i="5"/>
  <c r="O8" i="5"/>
  <c r="P8" i="5"/>
  <c r="Q8" i="5"/>
  <c r="N9" i="5"/>
  <c r="O9" i="5"/>
  <c r="P9" i="5"/>
  <c r="Q9" i="5"/>
  <c r="Q2" i="5"/>
  <c r="P2" i="5"/>
  <c r="O2" i="5"/>
  <c r="N2" i="5"/>
  <c r="V21" i="5"/>
  <c r="U21" i="5"/>
  <c r="Q21" i="5"/>
  <c r="P21" i="5"/>
  <c r="V15" i="5"/>
  <c r="U15" i="5"/>
  <c r="Q15" i="5"/>
  <c r="P15" i="5"/>
  <c r="P10" i="5"/>
  <c r="N10" i="5"/>
  <c r="L21" i="5"/>
  <c r="K21" i="5"/>
  <c r="L22" i="5"/>
  <c r="K22" i="5"/>
  <c r="L20" i="5"/>
  <c r="K20" i="5"/>
  <c r="L15" i="5"/>
  <c r="K15" i="5"/>
  <c r="L16" i="5"/>
  <c r="K16" i="5"/>
  <c r="L14" i="5"/>
  <c r="K14" i="5"/>
  <c r="J3" i="5"/>
  <c r="K3" i="5"/>
  <c r="L3" i="5"/>
  <c r="J4" i="5"/>
  <c r="K4" i="5"/>
  <c r="L4" i="5"/>
  <c r="J5" i="5"/>
  <c r="K5" i="5"/>
  <c r="L5" i="5"/>
  <c r="J6" i="5"/>
  <c r="J10" i="5" s="1"/>
  <c r="K6" i="5"/>
  <c r="L6" i="5"/>
  <c r="J7" i="5"/>
  <c r="K7" i="5"/>
  <c r="L7" i="5"/>
  <c r="J8" i="5"/>
  <c r="K8" i="5"/>
  <c r="L8" i="5"/>
  <c r="J9" i="5"/>
  <c r="K9" i="5"/>
  <c r="L9" i="5"/>
  <c r="L2" i="5"/>
  <c r="L10" i="5" s="1"/>
  <c r="K2" i="5"/>
  <c r="J2" i="5"/>
  <c r="I3" i="5"/>
  <c r="I4" i="5"/>
  <c r="I10" i="5" s="1"/>
  <c r="I5" i="5"/>
  <c r="I6" i="5"/>
  <c r="I7" i="5"/>
  <c r="I8" i="5"/>
  <c r="I9" i="5"/>
  <c r="I2" i="5"/>
  <c r="T10" i="5" l="1"/>
  <c r="U16" i="5" s="1"/>
  <c r="V20" i="5"/>
  <c r="U22" i="5"/>
  <c r="V14" i="5"/>
  <c r="U20" i="5"/>
  <c r="U14" i="5"/>
  <c r="V22" i="5"/>
  <c r="V16" i="5"/>
  <c r="Q14" i="5"/>
  <c r="P22" i="5"/>
  <c r="Q16" i="5"/>
  <c r="Q22" i="5"/>
  <c r="P14" i="5"/>
  <c r="P20" i="5"/>
  <c r="P16" i="5"/>
  <c r="Q20" i="5"/>
  <c r="K10" i="5"/>
  <c r="E18" i="5"/>
  <c r="E17" i="5"/>
  <c r="D16" i="5"/>
  <c r="D15" i="5"/>
  <c r="C14" i="5"/>
  <c r="C13" i="5"/>
  <c r="D3" i="5"/>
  <c r="E3" i="5"/>
  <c r="F3" i="5"/>
  <c r="G3" i="5"/>
  <c r="D4" i="5"/>
  <c r="E4" i="5"/>
  <c r="F4" i="5"/>
  <c r="G4" i="5"/>
  <c r="D5" i="5"/>
  <c r="E5" i="5"/>
  <c r="F5" i="5"/>
  <c r="G5" i="5"/>
  <c r="D6" i="5"/>
  <c r="E6" i="5"/>
  <c r="F6" i="5"/>
  <c r="G6" i="5"/>
  <c r="D7" i="5"/>
  <c r="E7" i="5"/>
  <c r="F7" i="5"/>
  <c r="G7" i="5"/>
  <c r="D8" i="5"/>
  <c r="E8" i="5"/>
  <c r="F8" i="5"/>
  <c r="G8" i="5"/>
  <c r="D9" i="5"/>
  <c r="E9" i="5"/>
  <c r="F9" i="5"/>
  <c r="G9" i="5"/>
  <c r="G2" i="5"/>
  <c r="F2" i="5"/>
  <c r="E2" i="5"/>
  <c r="E10" i="5" s="1"/>
  <c r="D2" i="5"/>
  <c r="D10" i="5" s="1"/>
  <c r="C3" i="5"/>
  <c r="C4" i="5"/>
  <c r="C5" i="5"/>
  <c r="C6" i="5"/>
  <c r="C7" i="5"/>
  <c r="C8" i="5"/>
  <c r="C9" i="5"/>
  <c r="C2" i="5"/>
  <c r="B3" i="5"/>
  <c r="B4" i="5"/>
  <c r="B5" i="5"/>
  <c r="B6" i="5"/>
  <c r="B7" i="5"/>
  <c r="B8" i="5"/>
  <c r="B9" i="5"/>
  <c r="B2" i="5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C6" i="3"/>
  <c r="D6" i="3"/>
  <c r="B6" i="3"/>
  <c r="C5" i="3"/>
  <c r="D5" i="3"/>
  <c r="B5" i="3"/>
  <c r="F10" i="5" l="1"/>
  <c r="G10" i="5"/>
  <c r="B10" i="5"/>
  <c r="C10" i="5"/>
</calcChain>
</file>

<file path=xl/sharedStrings.xml><?xml version="1.0" encoding="utf-8"?>
<sst xmlns="http://schemas.openxmlformats.org/spreadsheetml/2006/main" count="98" uniqueCount="41">
  <si>
    <t>B (2)</t>
  </si>
  <si>
    <t>D (2)</t>
  </si>
  <si>
    <t>F (2)</t>
  </si>
  <si>
    <t>B</t>
  </si>
  <si>
    <t>D</t>
  </si>
  <si>
    <t>F</t>
  </si>
  <si>
    <t>Facteur</t>
  </si>
  <si>
    <t>Vitesse
de 
déplacement</t>
  </si>
  <si>
    <t>Puissance</t>
  </si>
  <si>
    <t>Epaisseur
de la
tôle</t>
  </si>
  <si>
    <t>200 mm/min</t>
  </si>
  <si>
    <t>300 mm/min</t>
  </si>
  <si>
    <t>650 W</t>
  </si>
  <si>
    <t>750W</t>
  </si>
  <si>
    <t>1.24 mm</t>
  </si>
  <si>
    <t>1.54 mm</t>
  </si>
  <si>
    <t>Réponse</t>
  </si>
  <si>
    <t>Y</t>
  </si>
  <si>
    <t>Nombre
de
soufflures</t>
  </si>
  <si>
    <t>Modalité 1</t>
  </si>
  <si>
    <t>Modalité 2</t>
  </si>
  <si>
    <t>B1</t>
  </si>
  <si>
    <t>B2</t>
  </si>
  <si>
    <t>D1</t>
  </si>
  <si>
    <t>D2</t>
  </si>
  <si>
    <t>F1</t>
  </si>
  <si>
    <t>F2</t>
  </si>
  <si>
    <t>Facteurs</t>
  </si>
  <si>
    <t>Modalités</t>
  </si>
  <si>
    <t>B1D1</t>
  </si>
  <si>
    <t>B1D2</t>
  </si>
  <si>
    <t>B2D1</t>
  </si>
  <si>
    <t>B2D2</t>
  </si>
  <si>
    <t>B1F1</t>
  </si>
  <si>
    <t>B1F2</t>
  </si>
  <si>
    <t>B2F1</t>
  </si>
  <si>
    <t>B2F2</t>
  </si>
  <si>
    <t>D1F1</t>
  </si>
  <si>
    <t>D1F2</t>
  </si>
  <si>
    <t>D2F1</t>
  </si>
  <si>
    <t>D2F2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</si>
</sst>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2.xml"/><Relationship Id="rId12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chartsheet" Target="chartsheets/sheet5.xml"/><Relationship Id="rId10" Type="http://schemas.openxmlformats.org/officeDocument/2006/relationships/worksheet" Target="worksheets/sheet3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7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Couplage Puissance Epaisseur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'Grille de dépouillements'!$T$14</c:f>
              <c:strCache>
                <c:ptCount val="1"/>
                <c:pt idx="0">
                  <c:v>1.24 mm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'Grille de dépouillements'!$U$13:$V$13</c:f>
              <c:strCache>
                <c:ptCount val="2"/>
                <c:pt idx="0">
                  <c:v>650 W</c:v>
                </c:pt>
                <c:pt idx="1">
                  <c:v>750W</c:v>
                </c:pt>
              </c:strCache>
            </c:strRef>
          </c:cat>
          <c:val>
            <c:numRef>
              <c:f>'Grille de dépouillements'!$U$14:$V$14</c:f>
              <c:numCache>
                <c:formatCode>General</c:formatCode>
                <c:ptCount val="2"/>
                <c:pt idx="0">
                  <c:v>12</c:v>
                </c:pt>
                <c:pt idx="1">
                  <c:v>15.5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'Grille de dépouillements'!$T$15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'Grille de dépouillements'!$U$13:$V$13</c:f>
              <c:strCache>
                <c:ptCount val="2"/>
                <c:pt idx="0">
                  <c:v>650 W</c:v>
                </c:pt>
                <c:pt idx="1">
                  <c:v>750W</c:v>
                </c:pt>
              </c:strCache>
            </c:strRef>
          </c:cat>
          <c:val>
            <c:numRef>
              <c:f>'Grille de dépouillements'!$U$15:$V$15</c:f>
              <c:numCache>
                <c:formatCode>General</c:formatCode>
                <c:ptCount val="2"/>
                <c:pt idx="0">
                  <c:v>26.75</c:v>
                </c:pt>
                <c:pt idx="1">
                  <c:v>23.25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'Grille de dépouillements'!$T$16</c:f>
              <c:strCache>
                <c:ptCount val="1"/>
                <c:pt idx="0">
                  <c:v>1.54 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'Grille de dépouillements'!$U$13:$V$13</c:f>
              <c:strCache>
                <c:ptCount val="2"/>
                <c:pt idx="0">
                  <c:v>650 W</c:v>
                </c:pt>
                <c:pt idx="1">
                  <c:v>750W</c:v>
                </c:pt>
              </c:strCache>
            </c:strRef>
          </c:cat>
          <c:val>
            <c:numRef>
              <c:f>'Grille de dépouillements'!$U$16:$V$16</c:f>
              <c:numCache>
                <c:formatCode>General</c:formatCode>
                <c:ptCount val="2"/>
                <c:pt idx="0">
                  <c:v>41.5</c:v>
                </c:pt>
                <c:pt idx="1">
                  <c:v>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657656"/>
        <c:axId val="415658048"/>
      </c:lineChart>
      <c:catAx>
        <c:axId val="41565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658048"/>
        <c:crosses val="autoZero"/>
        <c:auto val="1"/>
        <c:lblAlgn val="ctr"/>
        <c:lblOffset val="100"/>
        <c:noMultiLvlLbl val="0"/>
      </c:catAx>
      <c:valAx>
        <c:axId val="41565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657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Couplage Epaisseur Puissance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'Grille de dépouillements'!$T$20</c:f>
              <c:strCache>
                <c:ptCount val="1"/>
                <c:pt idx="0">
                  <c:v>650 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'Grille de dépouillements'!$U$19:$V$19</c:f>
              <c:strCache>
                <c:ptCount val="2"/>
                <c:pt idx="0">
                  <c:v>1.24 mm</c:v>
                </c:pt>
                <c:pt idx="1">
                  <c:v>1.54 mm</c:v>
                </c:pt>
              </c:strCache>
            </c:strRef>
          </c:cat>
          <c:val>
            <c:numRef>
              <c:f>'Grille de dépouillements'!$U$20:$V$20</c:f>
              <c:numCache>
                <c:formatCode>General</c:formatCode>
                <c:ptCount val="2"/>
                <c:pt idx="0">
                  <c:v>12</c:v>
                </c:pt>
                <c:pt idx="1">
                  <c:v>41.5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'Grille de dépouillements'!$T$21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'Grille de dépouillements'!$U$19:$V$19</c:f>
              <c:strCache>
                <c:ptCount val="2"/>
                <c:pt idx="0">
                  <c:v>1.24 mm</c:v>
                </c:pt>
                <c:pt idx="1">
                  <c:v>1.54 mm</c:v>
                </c:pt>
              </c:strCache>
            </c:strRef>
          </c:cat>
          <c:val>
            <c:numRef>
              <c:f>'Grille de dépouillements'!$U$21:$V$21</c:f>
              <c:numCache>
                <c:formatCode>General</c:formatCode>
                <c:ptCount val="2"/>
                <c:pt idx="0">
                  <c:v>13.75</c:v>
                </c:pt>
                <c:pt idx="1">
                  <c:v>36.25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'Grille de dépouillements'!$T$22</c:f>
              <c:strCache>
                <c:ptCount val="1"/>
                <c:pt idx="0">
                  <c:v>750W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'Grille de dépouillements'!$U$19:$V$19</c:f>
              <c:strCache>
                <c:ptCount val="2"/>
                <c:pt idx="0">
                  <c:v>1.24 mm</c:v>
                </c:pt>
                <c:pt idx="1">
                  <c:v>1.54 mm</c:v>
                </c:pt>
              </c:strCache>
            </c:strRef>
          </c:cat>
          <c:val>
            <c:numRef>
              <c:f>'Grille de dépouillements'!$U$22:$V$22</c:f>
              <c:numCache>
                <c:formatCode>General</c:formatCode>
                <c:ptCount val="2"/>
                <c:pt idx="0">
                  <c:v>15.5</c:v>
                </c:pt>
                <c:pt idx="1">
                  <c:v>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577392"/>
        <c:axId val="414577000"/>
      </c:lineChart>
      <c:catAx>
        <c:axId val="41457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4577000"/>
        <c:crosses val="autoZero"/>
        <c:auto val="1"/>
        <c:lblAlgn val="ctr"/>
        <c:lblOffset val="100"/>
        <c:noMultiLvlLbl val="0"/>
      </c:catAx>
      <c:valAx>
        <c:axId val="414577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457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Couplage Epaisseur Vitesse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'Grille de dépouillements'!$O$20</c:f>
              <c:strCache>
                <c:ptCount val="1"/>
                <c:pt idx="0">
                  <c:v>200 mm/min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'Grille de dépouillements'!$P$19:$Q$19</c:f>
              <c:strCache>
                <c:ptCount val="2"/>
                <c:pt idx="0">
                  <c:v>1.24 mm</c:v>
                </c:pt>
                <c:pt idx="1">
                  <c:v>1.54 mm</c:v>
                </c:pt>
              </c:strCache>
            </c:strRef>
          </c:cat>
          <c:val>
            <c:numRef>
              <c:f>'Grille de dépouillements'!$P$20:$Q$20</c:f>
              <c:numCache>
                <c:formatCode>General</c:formatCode>
                <c:ptCount val="2"/>
                <c:pt idx="0">
                  <c:v>9.5</c:v>
                </c:pt>
                <c:pt idx="1">
                  <c:v>32.5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'Grille de dépouillements'!$O$21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'Grille de dépouillements'!$P$19:$Q$19</c:f>
              <c:strCache>
                <c:ptCount val="2"/>
                <c:pt idx="0">
                  <c:v>1.24 mm</c:v>
                </c:pt>
                <c:pt idx="1">
                  <c:v>1.54 mm</c:v>
                </c:pt>
              </c:strCache>
            </c:strRef>
          </c:cat>
          <c:val>
            <c:numRef>
              <c:f>'Grille de dépouillements'!$P$21:$Q$21</c:f>
              <c:numCache>
                <c:formatCode>General</c:formatCode>
                <c:ptCount val="2"/>
                <c:pt idx="0">
                  <c:v>13.75</c:v>
                </c:pt>
                <c:pt idx="1">
                  <c:v>36.25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'Grille de dépouillements'!$O$22</c:f>
              <c:strCache>
                <c:ptCount val="1"/>
                <c:pt idx="0">
                  <c:v>300 mm/min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'Grille de dépouillements'!$P$19:$Q$19</c:f>
              <c:strCache>
                <c:ptCount val="2"/>
                <c:pt idx="0">
                  <c:v>1.24 mm</c:v>
                </c:pt>
                <c:pt idx="1">
                  <c:v>1.54 mm</c:v>
                </c:pt>
              </c:strCache>
            </c:strRef>
          </c:cat>
          <c:val>
            <c:numRef>
              <c:f>'Grille de dépouillements'!$P$22:$Q$22</c:f>
              <c:numCache>
                <c:formatCode>General</c:formatCode>
                <c:ptCount val="2"/>
                <c:pt idx="0">
                  <c:v>18</c:v>
                </c:pt>
                <c:pt idx="1">
                  <c:v>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577784"/>
        <c:axId val="414575824"/>
      </c:lineChart>
      <c:catAx>
        <c:axId val="41457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4575824"/>
        <c:crosses val="autoZero"/>
        <c:auto val="1"/>
        <c:lblAlgn val="ctr"/>
        <c:lblOffset val="100"/>
        <c:noMultiLvlLbl val="0"/>
      </c:catAx>
      <c:valAx>
        <c:axId val="41457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457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Couplage Vitesse Epaisseur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'Grille de dépouillements'!$O$14</c:f>
              <c:strCache>
                <c:ptCount val="1"/>
                <c:pt idx="0">
                  <c:v>1.24 mm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'Grille de dépouillements'!$P$13:$Q$13</c:f>
              <c:strCache>
                <c:ptCount val="2"/>
                <c:pt idx="0">
                  <c:v>200 mm/min</c:v>
                </c:pt>
                <c:pt idx="1">
                  <c:v>300 mm/min</c:v>
                </c:pt>
              </c:strCache>
            </c:strRef>
          </c:cat>
          <c:val>
            <c:numRef>
              <c:f>'Grille de dépouillements'!$P$14:$Q$14</c:f>
              <c:numCache>
                <c:formatCode>General</c:formatCode>
                <c:ptCount val="2"/>
                <c:pt idx="0">
                  <c:v>9.5</c:v>
                </c:pt>
                <c:pt idx="1">
                  <c:v>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'Grille de dépouillements'!$O$15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'Grille de dépouillements'!$P$13:$Q$13</c:f>
              <c:strCache>
                <c:ptCount val="2"/>
                <c:pt idx="0">
                  <c:v>200 mm/min</c:v>
                </c:pt>
                <c:pt idx="1">
                  <c:v>300 mm/min</c:v>
                </c:pt>
              </c:strCache>
            </c:strRef>
          </c:cat>
          <c:val>
            <c:numRef>
              <c:f>'Grille de dépouillements'!$P$15:$Q$15</c:f>
              <c:numCache>
                <c:formatCode>General</c:formatCode>
                <c:ptCount val="2"/>
                <c:pt idx="0">
                  <c:v>21</c:v>
                </c:pt>
                <c:pt idx="1">
                  <c:v>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'Grille de dépouillements'!$O$16</c:f>
              <c:strCache>
                <c:ptCount val="1"/>
                <c:pt idx="0">
                  <c:v>1.54 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'Grille de dépouillements'!$P$13:$Q$13</c:f>
              <c:strCache>
                <c:ptCount val="2"/>
                <c:pt idx="0">
                  <c:v>200 mm/min</c:v>
                </c:pt>
                <c:pt idx="1">
                  <c:v>300 mm/min</c:v>
                </c:pt>
              </c:strCache>
            </c:strRef>
          </c:cat>
          <c:val>
            <c:numRef>
              <c:f>'Grille de dépouillements'!$P$16:$Q$16</c:f>
              <c:numCache>
                <c:formatCode>General</c:formatCode>
                <c:ptCount val="2"/>
                <c:pt idx="0">
                  <c:v>32.5</c:v>
                </c:pt>
                <c:pt idx="1">
                  <c:v>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648192"/>
        <c:axId val="400039376"/>
      </c:lineChart>
      <c:catAx>
        <c:axId val="2746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0039376"/>
        <c:crosses val="autoZero"/>
        <c:auto val="1"/>
        <c:lblAlgn val="ctr"/>
        <c:lblOffset val="100"/>
        <c:noMultiLvlLbl val="0"/>
      </c:catAx>
      <c:valAx>
        <c:axId val="40003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46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Couplage Puissance-Vitesse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'Grille de dépouillements'!$J$20</c:f>
              <c:strCache>
                <c:ptCount val="1"/>
                <c:pt idx="0">
                  <c:v>200 mm/min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'Grille de dépouillements'!$K$19:$L$19</c:f>
              <c:strCache>
                <c:ptCount val="2"/>
                <c:pt idx="0">
                  <c:v>650 W</c:v>
                </c:pt>
                <c:pt idx="1">
                  <c:v>750W</c:v>
                </c:pt>
              </c:strCache>
            </c:strRef>
          </c:cat>
          <c:val>
            <c:numRef>
              <c:f>'Grille de dépouillements'!$K$20:$L$20</c:f>
              <c:numCache>
                <c:formatCode>General</c:formatCode>
                <c:ptCount val="2"/>
                <c:pt idx="0">
                  <c:v>23</c:v>
                </c:pt>
                <c:pt idx="1">
                  <c:v>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'Grille de dépouillements'!$J$21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'Grille de dépouillements'!$K$19:$L$19</c:f>
              <c:strCache>
                <c:ptCount val="2"/>
                <c:pt idx="0">
                  <c:v>650 W</c:v>
                </c:pt>
                <c:pt idx="1">
                  <c:v>750W</c:v>
                </c:pt>
              </c:strCache>
            </c:strRef>
          </c:cat>
          <c:val>
            <c:numRef>
              <c:f>'Grille de dépouillements'!$K$21:$L$21</c:f>
              <c:numCache>
                <c:formatCode>General</c:formatCode>
                <c:ptCount val="2"/>
                <c:pt idx="0">
                  <c:v>26.75</c:v>
                </c:pt>
                <c:pt idx="1">
                  <c:v>23.25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'Grille de dépouillements'!$J$22</c:f>
              <c:strCache>
                <c:ptCount val="1"/>
                <c:pt idx="0">
                  <c:v>300 mm/min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'Grille de dépouillements'!$K$19:$L$19</c:f>
              <c:strCache>
                <c:ptCount val="2"/>
                <c:pt idx="0">
                  <c:v>650 W</c:v>
                </c:pt>
                <c:pt idx="1">
                  <c:v>750W</c:v>
                </c:pt>
              </c:strCache>
            </c:strRef>
          </c:cat>
          <c:val>
            <c:numRef>
              <c:f>'Grille de dépouillements'!$K$22:$L$22</c:f>
              <c:numCache>
                <c:formatCode>General</c:formatCode>
                <c:ptCount val="2"/>
                <c:pt idx="0">
                  <c:v>30.5</c:v>
                </c:pt>
                <c:pt idx="1">
                  <c:v>27.5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976320"/>
        <c:axId val="274647408"/>
      </c:lineChart>
      <c:catAx>
        <c:axId val="33297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4647408"/>
        <c:crosses val="autoZero"/>
        <c:auto val="1"/>
        <c:lblAlgn val="ctr"/>
        <c:lblOffset val="100"/>
        <c:noMultiLvlLbl val="0"/>
      </c:catAx>
      <c:valAx>
        <c:axId val="27464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297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Etude du soudage laser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'Grille de dépouillements'!$A$13:$B$18</c:f>
              <c:multiLvlStrCache>
                <c:ptCount val="6"/>
                <c:lvl>
                  <c:pt idx="0">
                    <c:v>200 mm/min</c:v>
                  </c:pt>
                  <c:pt idx="1">
                    <c:v>300 mm/min</c:v>
                  </c:pt>
                  <c:pt idx="2">
                    <c:v>650 W</c:v>
                  </c:pt>
                  <c:pt idx="3">
                    <c:v>750W</c:v>
                  </c:pt>
                  <c:pt idx="4">
                    <c:v>1.24 mm</c:v>
                  </c:pt>
                  <c:pt idx="5">
                    <c:v>1.54 mm</c:v>
                  </c:pt>
                </c:lvl>
                <c:lvl>
                  <c:pt idx="0">
                    <c:v>Vitesse
de 
déplacement</c:v>
                  </c:pt>
                  <c:pt idx="2">
                    <c:v>Puissance</c:v>
                  </c:pt>
                  <c:pt idx="4">
                    <c:v>Epaisseur
de la
tôle</c:v>
                  </c:pt>
                </c:lvl>
              </c:multiLvlStrCache>
            </c:multiLvlStrRef>
          </c:cat>
          <c:val>
            <c:numRef>
              <c:f>'Grille de dépouillements'!$C$13:$C$18</c:f>
              <c:numCache>
                <c:formatCode>General</c:formatCode>
                <c:ptCount val="6"/>
                <c:pt idx="0">
                  <c:v>21</c:v>
                </c:pt>
                <c:pt idx="1">
                  <c:v>29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'Grille de dépouillements'!$A$13:$B$18</c:f>
              <c:multiLvlStrCache>
                <c:ptCount val="6"/>
                <c:lvl>
                  <c:pt idx="0">
                    <c:v>200 mm/min</c:v>
                  </c:pt>
                  <c:pt idx="1">
                    <c:v>300 mm/min</c:v>
                  </c:pt>
                  <c:pt idx="2">
                    <c:v>650 W</c:v>
                  </c:pt>
                  <c:pt idx="3">
                    <c:v>750W</c:v>
                  </c:pt>
                  <c:pt idx="4">
                    <c:v>1.24 mm</c:v>
                  </c:pt>
                  <c:pt idx="5">
                    <c:v>1.54 mm</c:v>
                  </c:pt>
                </c:lvl>
                <c:lvl>
                  <c:pt idx="0">
                    <c:v>Vitesse
de 
déplacement</c:v>
                  </c:pt>
                  <c:pt idx="2">
                    <c:v>Puissance</c:v>
                  </c:pt>
                  <c:pt idx="4">
                    <c:v>Epaisseur
de la
tôle</c:v>
                  </c:pt>
                </c:lvl>
              </c:multiLvlStrCache>
            </c:multiLvlStrRef>
          </c:cat>
          <c:val>
            <c:numRef>
              <c:f>'Grille de dépouillements'!$D$13:$D$18</c:f>
              <c:numCache>
                <c:formatCode>General</c:formatCode>
                <c:ptCount val="6"/>
                <c:pt idx="2">
                  <c:v>26.75</c:v>
                </c:pt>
                <c:pt idx="3">
                  <c:v>23.25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'Grille de dépouillements'!$A$13:$B$18</c:f>
              <c:multiLvlStrCache>
                <c:ptCount val="6"/>
                <c:lvl>
                  <c:pt idx="0">
                    <c:v>200 mm/min</c:v>
                  </c:pt>
                  <c:pt idx="1">
                    <c:v>300 mm/min</c:v>
                  </c:pt>
                  <c:pt idx="2">
                    <c:v>650 W</c:v>
                  </c:pt>
                  <c:pt idx="3">
                    <c:v>750W</c:v>
                  </c:pt>
                  <c:pt idx="4">
                    <c:v>1.24 mm</c:v>
                  </c:pt>
                  <c:pt idx="5">
                    <c:v>1.54 mm</c:v>
                  </c:pt>
                </c:lvl>
                <c:lvl>
                  <c:pt idx="0">
                    <c:v>Vitesse
de 
déplacement</c:v>
                  </c:pt>
                  <c:pt idx="2">
                    <c:v>Puissance</c:v>
                  </c:pt>
                  <c:pt idx="4">
                    <c:v>Epaisseur
de la
tôle</c:v>
                  </c:pt>
                </c:lvl>
              </c:multiLvlStrCache>
            </c:multiLvlStrRef>
          </c:cat>
          <c:val>
            <c:numRef>
              <c:f>'Grille de dépouillements'!$E$13:$E$18</c:f>
              <c:numCache>
                <c:formatCode>General</c:formatCode>
                <c:ptCount val="6"/>
                <c:pt idx="4">
                  <c:v>13.75</c:v>
                </c:pt>
                <c:pt idx="5">
                  <c:v>36.25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883944"/>
        <c:axId val="274888424"/>
      </c:lineChart>
      <c:catAx>
        <c:axId val="27488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4888424"/>
        <c:crosses val="autoZero"/>
        <c:auto val="1"/>
        <c:lblAlgn val="ctr"/>
        <c:lblOffset val="100"/>
        <c:noMultiLvlLbl val="0"/>
      </c:catAx>
      <c:valAx>
        <c:axId val="27488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4883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Couplage vitesse puissance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'Grille de dépouillements'!$J$14</c:f>
              <c:strCache>
                <c:ptCount val="1"/>
                <c:pt idx="0">
                  <c:v>650 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'Grille de dépouillements'!$K$13:$L$13</c:f>
              <c:strCache>
                <c:ptCount val="2"/>
                <c:pt idx="0">
                  <c:v>200 mm/min</c:v>
                </c:pt>
                <c:pt idx="1">
                  <c:v>300 mm/min</c:v>
                </c:pt>
              </c:strCache>
            </c:strRef>
          </c:cat>
          <c:val>
            <c:numRef>
              <c:f>'Grille de dépouillements'!$K$14:$L$14</c:f>
              <c:numCache>
                <c:formatCode>General</c:formatCode>
                <c:ptCount val="2"/>
                <c:pt idx="0">
                  <c:v>23</c:v>
                </c:pt>
                <c:pt idx="1">
                  <c:v>30.5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'Grille de dépouillements'!$J$15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'Grille de dépouillements'!$K$13:$L$13</c:f>
              <c:strCache>
                <c:ptCount val="2"/>
                <c:pt idx="0">
                  <c:v>200 mm/min</c:v>
                </c:pt>
                <c:pt idx="1">
                  <c:v>300 mm/min</c:v>
                </c:pt>
              </c:strCache>
            </c:strRef>
          </c:cat>
          <c:val>
            <c:numRef>
              <c:f>'Grille de dépouillements'!$K$15:$L$15</c:f>
              <c:numCache>
                <c:formatCode>General</c:formatCode>
                <c:ptCount val="2"/>
                <c:pt idx="0">
                  <c:v>21</c:v>
                </c:pt>
                <c:pt idx="1">
                  <c:v>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'Grille de dépouillements'!$J$16</c:f>
              <c:strCache>
                <c:ptCount val="1"/>
                <c:pt idx="0">
                  <c:v>750W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'Grille de dépouillements'!$K$13:$L$13</c:f>
              <c:strCache>
                <c:ptCount val="2"/>
                <c:pt idx="0">
                  <c:v>200 mm/min</c:v>
                </c:pt>
                <c:pt idx="1">
                  <c:v>300 mm/min</c:v>
                </c:pt>
              </c:strCache>
            </c:strRef>
          </c:cat>
          <c:val>
            <c:numRef>
              <c:f>'Grille de dépouillements'!$K$16:$L$16</c:f>
              <c:numCache>
                <c:formatCode>General</c:formatCode>
                <c:ptCount val="2"/>
                <c:pt idx="0">
                  <c:v>19</c:v>
                </c:pt>
                <c:pt idx="1">
                  <c:v>27.5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331728"/>
        <c:axId val="331332120"/>
      </c:lineChart>
      <c:catAx>
        <c:axId val="33133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1332120"/>
        <c:crosses val="autoZero"/>
        <c:auto val="1"/>
        <c:lblAlgn val="ctr"/>
        <c:lblOffset val="100"/>
        <c:noMultiLvlLbl val="0"/>
      </c:catAx>
      <c:valAx>
        <c:axId val="331332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133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14890" cy="6093199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260196</xdr:colOff>
      <xdr:row>10</xdr:row>
      <xdr:rowOff>46463</xdr:rowOff>
    </xdr:from>
    <xdr:to>
      <xdr:col>10</xdr:col>
      <xdr:colOff>27878</xdr:colOff>
      <xdr:row>13</xdr:row>
      <xdr:rowOff>111512</xdr:rowOff>
    </xdr:to>
    <xdr:cxnSp macro="">
      <xdr:nvCxnSpPr>
        <xdr:cNvPr id="3" name="Connecteur droit avec flèche 2"/>
        <xdr:cNvCxnSpPr/>
      </xdr:nvCxnSpPr>
      <xdr:spPr>
        <a:xfrm>
          <a:off x="2797098" y="1951463"/>
          <a:ext cx="492512" cy="7015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236035</xdr:colOff>
      <xdr:row>10</xdr:row>
      <xdr:rowOff>26949</xdr:rowOff>
    </xdr:from>
    <xdr:to>
      <xdr:col>10</xdr:col>
      <xdr:colOff>144036</xdr:colOff>
      <xdr:row>15</xdr:row>
      <xdr:rowOff>51110</xdr:rowOff>
    </xdr:to>
    <xdr:cxnSp macro="">
      <xdr:nvCxnSpPr>
        <xdr:cNvPr id="4" name="Connecteur droit avec flèche 3"/>
        <xdr:cNvCxnSpPr/>
      </xdr:nvCxnSpPr>
      <xdr:spPr>
        <a:xfrm>
          <a:off x="3135352" y="1931949"/>
          <a:ext cx="270416" cy="10417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216520</xdr:colOff>
      <xdr:row>10</xdr:row>
      <xdr:rowOff>26019</xdr:rowOff>
    </xdr:from>
    <xdr:to>
      <xdr:col>11</xdr:col>
      <xdr:colOff>120805</xdr:colOff>
      <xdr:row>13</xdr:row>
      <xdr:rowOff>32524</xdr:rowOff>
    </xdr:to>
    <xdr:cxnSp macro="">
      <xdr:nvCxnSpPr>
        <xdr:cNvPr id="6" name="Connecteur droit avec flèche 5"/>
        <xdr:cNvCxnSpPr/>
      </xdr:nvCxnSpPr>
      <xdr:spPr>
        <a:xfrm>
          <a:off x="3478252" y="1931019"/>
          <a:ext cx="266699" cy="64305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183067</xdr:colOff>
      <xdr:row>10</xdr:row>
      <xdr:rowOff>43676</xdr:rowOff>
    </xdr:from>
    <xdr:to>
      <xdr:col>11</xdr:col>
      <xdr:colOff>339183</xdr:colOff>
      <xdr:row>15</xdr:row>
      <xdr:rowOff>69695</xdr:rowOff>
    </xdr:to>
    <xdr:cxnSp macro="">
      <xdr:nvCxnSpPr>
        <xdr:cNvPr id="8" name="Connecteur droit avec flèche 7"/>
        <xdr:cNvCxnSpPr/>
      </xdr:nvCxnSpPr>
      <xdr:spPr>
        <a:xfrm>
          <a:off x="3807213" y="1948676"/>
          <a:ext cx="156116" cy="104356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287144</xdr:colOff>
      <xdr:row>10</xdr:row>
      <xdr:rowOff>3717</xdr:rowOff>
    </xdr:from>
    <xdr:to>
      <xdr:col>10</xdr:col>
      <xdr:colOff>46463</xdr:colOff>
      <xdr:row>14</xdr:row>
      <xdr:rowOff>106866</xdr:rowOff>
    </xdr:to>
    <xdr:cxnSp macro="">
      <xdr:nvCxnSpPr>
        <xdr:cNvPr id="11" name="Connecteur droit avec flèche 10"/>
        <xdr:cNvCxnSpPr/>
      </xdr:nvCxnSpPr>
      <xdr:spPr>
        <a:xfrm>
          <a:off x="733193" y="1908717"/>
          <a:ext cx="2575002" cy="9301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216520</xdr:colOff>
      <xdr:row>9</xdr:row>
      <xdr:rowOff>142178</xdr:rowOff>
    </xdr:from>
    <xdr:to>
      <xdr:col>11</xdr:col>
      <xdr:colOff>59474</xdr:colOff>
      <xdr:row>14</xdr:row>
      <xdr:rowOff>54827</xdr:rowOff>
    </xdr:to>
    <xdr:cxnSp macro="">
      <xdr:nvCxnSpPr>
        <xdr:cNvPr id="13" name="Connecteur droit avec flèche 12"/>
        <xdr:cNvCxnSpPr/>
      </xdr:nvCxnSpPr>
      <xdr:spPr>
        <a:xfrm>
          <a:off x="1108618" y="1856678"/>
          <a:ext cx="2575002" cy="9301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zoomScale="280" zoomScaleNormal="280" workbookViewId="0">
      <selection activeCell="A2" sqref="A2:A9"/>
    </sheetView>
  </sheetViews>
  <sheetFormatPr baseColWidth="10" defaultColWidth="7.140625" defaultRowHeight="15" x14ac:dyDescent="0.25"/>
  <cols>
    <col min="1" max="16384" width="7.140625" style="1"/>
  </cols>
  <sheetData>
    <row r="1" spans="1:4" x14ac:dyDescent="0.25">
      <c r="B1" s="1" t="s">
        <v>0</v>
      </c>
      <c r="C1" s="1" t="s">
        <v>1</v>
      </c>
      <c r="D1" s="1" t="s">
        <v>2</v>
      </c>
    </row>
    <row r="2" spans="1:4" x14ac:dyDescent="0.25">
      <c r="A2" s="1">
        <v>1</v>
      </c>
      <c r="B2" s="2">
        <v>1</v>
      </c>
      <c r="C2" s="2">
        <v>1</v>
      </c>
      <c r="D2" s="2">
        <v>1</v>
      </c>
    </row>
    <row r="3" spans="1:4" x14ac:dyDescent="0.25">
      <c r="A3" s="1">
        <v>2</v>
      </c>
      <c r="B3" s="2">
        <v>1</v>
      </c>
      <c r="C3" s="2">
        <v>1</v>
      </c>
      <c r="D3" s="2">
        <v>2</v>
      </c>
    </row>
    <row r="4" spans="1:4" x14ac:dyDescent="0.25">
      <c r="A4" s="1">
        <v>3</v>
      </c>
      <c r="B4" s="2">
        <v>1</v>
      </c>
      <c r="C4" s="2">
        <v>2</v>
      </c>
      <c r="D4" s="2">
        <v>1</v>
      </c>
    </row>
    <row r="5" spans="1:4" x14ac:dyDescent="0.25">
      <c r="A5" s="1">
        <v>4</v>
      </c>
      <c r="B5" s="2">
        <v>1</v>
      </c>
      <c r="C5" s="2">
        <v>2</v>
      </c>
      <c r="D5" s="2">
        <v>2</v>
      </c>
    </row>
    <row r="6" spans="1:4" x14ac:dyDescent="0.25">
      <c r="A6" s="1">
        <v>5</v>
      </c>
      <c r="B6" s="2">
        <v>2</v>
      </c>
      <c r="C6" s="2">
        <v>1</v>
      </c>
      <c r="D6" s="2">
        <v>1</v>
      </c>
    </row>
    <row r="7" spans="1:4" x14ac:dyDescent="0.25">
      <c r="A7" s="1">
        <v>6</v>
      </c>
      <c r="B7" s="2">
        <v>2</v>
      </c>
      <c r="C7" s="2">
        <v>1</v>
      </c>
      <c r="D7" s="2">
        <v>2</v>
      </c>
    </row>
    <row r="8" spans="1:4" x14ac:dyDescent="0.25">
      <c r="A8" s="1">
        <v>7</v>
      </c>
      <c r="B8" s="2">
        <v>2</v>
      </c>
      <c r="C8" s="2">
        <v>2</v>
      </c>
      <c r="D8" s="2">
        <v>1</v>
      </c>
    </row>
    <row r="9" spans="1:4" x14ac:dyDescent="0.25">
      <c r="A9" s="1">
        <v>8</v>
      </c>
      <c r="B9" s="2">
        <v>2</v>
      </c>
      <c r="C9" s="2">
        <v>2</v>
      </c>
      <c r="D9" s="2">
        <v>2</v>
      </c>
    </row>
  </sheetData>
  <sortState ref="A2:D9">
    <sortCondition ref="B2:B9"/>
    <sortCondition ref="C2:C9"/>
    <sortCondition ref="D2:D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zoomScale="175" zoomScaleNormal="175" workbookViewId="0">
      <selection sqref="A1:XFD1048576"/>
    </sheetView>
  </sheetViews>
  <sheetFormatPr baseColWidth="10" defaultRowHeight="15" x14ac:dyDescent="0.25"/>
  <cols>
    <col min="1" max="1" width="11.42578125" style="1"/>
    <col min="2" max="2" width="12.5703125" style="1" customWidth="1"/>
    <col min="3" max="16384" width="11.42578125" style="1"/>
  </cols>
  <sheetData>
    <row r="1" spans="1:5" x14ac:dyDescent="0.25">
      <c r="B1" s="1" t="s">
        <v>3</v>
      </c>
      <c r="C1" s="1" t="s">
        <v>4</v>
      </c>
      <c r="D1" s="1" t="s">
        <v>5</v>
      </c>
    </row>
    <row r="2" spans="1:5" ht="60" x14ac:dyDescent="0.25">
      <c r="A2" s="1" t="s">
        <v>6</v>
      </c>
      <c r="B2" s="3" t="s">
        <v>7</v>
      </c>
      <c r="C2" s="1" t="s">
        <v>8</v>
      </c>
      <c r="D2" s="3" t="s">
        <v>9</v>
      </c>
      <c r="E2" s="3" t="s">
        <v>18</v>
      </c>
    </row>
    <row r="3" spans="1:5" x14ac:dyDescent="0.25">
      <c r="A3" s="1" t="s">
        <v>19</v>
      </c>
      <c r="B3" s="1" t="s">
        <v>10</v>
      </c>
      <c r="C3" s="1" t="s">
        <v>12</v>
      </c>
      <c r="D3" s="1" t="s">
        <v>14</v>
      </c>
      <c r="E3" s="1" t="s">
        <v>16</v>
      </c>
    </row>
    <row r="4" spans="1:5" x14ac:dyDescent="0.25">
      <c r="A4" s="1" t="s">
        <v>20</v>
      </c>
      <c r="B4" s="1" t="s">
        <v>11</v>
      </c>
      <c r="C4" s="1" t="s">
        <v>13</v>
      </c>
      <c r="D4" s="1" t="s">
        <v>15</v>
      </c>
      <c r="E4" s="1" t="s">
        <v>17</v>
      </c>
    </row>
    <row r="5" spans="1:5" x14ac:dyDescent="0.25">
      <c r="A5" s="1">
        <v>1</v>
      </c>
      <c r="B5" s="2" t="str">
        <f>IF('Plan d''expériences'!B2=1,B$3,B$4)</f>
        <v>200 mm/min</v>
      </c>
      <c r="C5" s="2" t="str">
        <f>IF('Plan d''expériences'!C2=1,C$3,C$4)</f>
        <v>650 W</v>
      </c>
      <c r="D5" s="2" t="str">
        <f>IF('Plan d''expériences'!D2=1,D$3,D$4)</f>
        <v>1.24 mm</v>
      </c>
      <c r="E5" s="2">
        <v>8</v>
      </c>
    </row>
    <row r="6" spans="1:5" x14ac:dyDescent="0.25">
      <c r="A6" s="1">
        <v>2</v>
      </c>
      <c r="B6" s="2" t="str">
        <f>IF('Plan d''expériences'!B3=1,B$3,B$4)</f>
        <v>200 mm/min</v>
      </c>
      <c r="C6" s="2" t="str">
        <f>IF('Plan d''expériences'!C3=1,C$3,C$4)</f>
        <v>650 W</v>
      </c>
      <c r="D6" s="2" t="str">
        <f>IF('Plan d''expériences'!D3=1,D$3,D$4)</f>
        <v>1.54 mm</v>
      </c>
      <c r="E6" s="2">
        <v>38</v>
      </c>
    </row>
    <row r="7" spans="1:5" x14ac:dyDescent="0.25">
      <c r="A7" s="1">
        <v>3</v>
      </c>
      <c r="B7" s="2" t="str">
        <f>IF('Plan d''expériences'!B4=1,B$3,B$4)</f>
        <v>200 mm/min</v>
      </c>
      <c r="C7" s="2" t="str">
        <f>IF('Plan d''expériences'!C4=1,C$3,C$4)</f>
        <v>750W</v>
      </c>
      <c r="D7" s="2" t="str">
        <f>IF('Plan d''expériences'!D4=1,D$3,D$4)</f>
        <v>1.24 mm</v>
      </c>
      <c r="E7" s="2">
        <v>11</v>
      </c>
    </row>
    <row r="8" spans="1:5" x14ac:dyDescent="0.25">
      <c r="A8" s="1">
        <v>4</v>
      </c>
      <c r="B8" s="2" t="str">
        <f>IF('Plan d''expériences'!B5=1,B$3,B$4)</f>
        <v>200 mm/min</v>
      </c>
      <c r="C8" s="2" t="str">
        <f>IF('Plan d''expériences'!C5=1,C$3,C$4)</f>
        <v>750W</v>
      </c>
      <c r="D8" s="2" t="str">
        <f>IF('Plan d''expériences'!D5=1,D$3,D$4)</f>
        <v>1.54 mm</v>
      </c>
      <c r="E8" s="2">
        <v>27</v>
      </c>
    </row>
    <row r="9" spans="1:5" x14ac:dyDescent="0.25">
      <c r="A9" s="1">
        <v>5</v>
      </c>
      <c r="B9" s="2" t="str">
        <f>IF('Plan d''expériences'!B6=1,B$3,B$4)</f>
        <v>300 mm/min</v>
      </c>
      <c r="C9" s="2" t="str">
        <f>IF('Plan d''expériences'!C6=1,C$3,C$4)</f>
        <v>650 W</v>
      </c>
      <c r="D9" s="2" t="str">
        <f>IF('Plan d''expériences'!D6=1,D$3,D$4)</f>
        <v>1.24 mm</v>
      </c>
      <c r="E9" s="2">
        <v>16</v>
      </c>
    </row>
    <row r="10" spans="1:5" x14ac:dyDescent="0.25">
      <c r="A10" s="1">
        <v>6</v>
      </c>
      <c r="B10" s="2" t="str">
        <f>IF('Plan d''expériences'!B7=1,B$3,B$4)</f>
        <v>300 mm/min</v>
      </c>
      <c r="C10" s="2" t="str">
        <f>IF('Plan d''expériences'!C7=1,C$3,C$4)</f>
        <v>650 W</v>
      </c>
      <c r="D10" s="2" t="str">
        <f>IF('Plan d''expériences'!D7=1,D$3,D$4)</f>
        <v>1.54 mm</v>
      </c>
      <c r="E10" s="2">
        <v>45</v>
      </c>
    </row>
    <row r="11" spans="1:5" x14ac:dyDescent="0.25">
      <c r="A11" s="1">
        <v>7</v>
      </c>
      <c r="B11" s="2" t="str">
        <f>IF('Plan d''expériences'!B8=1,B$3,B$4)</f>
        <v>300 mm/min</v>
      </c>
      <c r="C11" s="2" t="str">
        <f>IF('Plan d''expériences'!C8=1,C$3,C$4)</f>
        <v>750W</v>
      </c>
      <c r="D11" s="2" t="str">
        <f>IF('Plan d''expériences'!D8=1,D$3,D$4)</f>
        <v>1.24 mm</v>
      </c>
      <c r="E11" s="2">
        <v>20</v>
      </c>
    </row>
    <row r="12" spans="1:5" x14ac:dyDescent="0.25">
      <c r="A12" s="1">
        <v>8</v>
      </c>
      <c r="B12" s="2" t="str">
        <f>IF('Plan d''expériences'!B9=1,B$3,B$4)</f>
        <v>300 mm/min</v>
      </c>
      <c r="C12" s="2" t="str">
        <f>IF('Plan d''expériences'!C9=1,C$3,C$4)</f>
        <v>750W</v>
      </c>
      <c r="D12" s="2" t="str">
        <f>IF('Plan d''expériences'!D9=1,D$3,D$4)</f>
        <v>1.54 mm</v>
      </c>
      <c r="E12" s="2">
        <v>35</v>
      </c>
    </row>
  </sheetData>
  <conditionalFormatting sqref="B6:D12">
    <cfRule type="cellIs" dxfId="5" priority="1" operator="notEqual">
      <formula>B5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showGridLines="0" tabSelected="1" zoomScale="160" zoomScaleNormal="1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1" sqref="S1:V1048576"/>
    </sheetView>
  </sheetViews>
  <sheetFormatPr baseColWidth="10" defaultColWidth="4.140625" defaultRowHeight="15" x14ac:dyDescent="0.25"/>
  <cols>
    <col min="1" max="2" width="6.7109375" style="1" customWidth="1"/>
    <col min="3" max="8" width="4.140625" style="1"/>
    <col min="9" max="12" width="5.42578125" style="1" bestFit="1" customWidth="1"/>
    <col min="13" max="13" width="4.140625" style="1"/>
    <col min="14" max="17" width="5.42578125" style="1" bestFit="1" customWidth="1"/>
    <col min="18" max="18" width="4.140625" style="1"/>
    <col min="19" max="22" width="5.42578125" style="1" bestFit="1" customWidth="1"/>
    <col min="23" max="16384" width="4.140625" style="1"/>
  </cols>
  <sheetData>
    <row r="1" spans="1:22" x14ac:dyDescent="0.25"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I1" s="1" t="s">
        <v>29</v>
      </c>
      <c r="J1" s="1" t="s">
        <v>30</v>
      </c>
      <c r="K1" s="1" t="s">
        <v>31</v>
      </c>
      <c r="L1" s="1" t="s">
        <v>32</v>
      </c>
      <c r="N1" s="1" t="s">
        <v>33</v>
      </c>
      <c r="O1" s="1" t="s">
        <v>34</v>
      </c>
      <c r="P1" s="1" t="s">
        <v>35</v>
      </c>
      <c r="Q1" s="1" t="s">
        <v>36</v>
      </c>
      <c r="S1" s="1" t="s">
        <v>37</v>
      </c>
      <c r="T1" s="1" t="s">
        <v>38</v>
      </c>
      <c r="U1" s="1" t="s">
        <v>39</v>
      </c>
      <c r="V1" s="1" t="s">
        <v>40</v>
      </c>
    </row>
    <row r="2" spans="1:22" x14ac:dyDescent="0.25">
      <c r="A2" s="1">
        <v>1</v>
      </c>
      <c r="B2" s="2">
        <f>IF('Plan d''expériences'!$B2=1,'Plan d''expérimentations'!$E5,"")</f>
        <v>8</v>
      </c>
      <c r="C2" s="2" t="str">
        <f>IF('Plan d''expériences'!$B2=2,'Plan d''expérimentations'!$E5,"")</f>
        <v/>
      </c>
      <c r="D2" s="2">
        <f>IF('Plan d''expériences'!$C2=1,'Plan d''expérimentations'!$E5,"")</f>
        <v>8</v>
      </c>
      <c r="E2" s="2" t="str">
        <f>IF('Plan d''expériences'!$C2=2,'Plan d''expérimentations'!$E5,"")</f>
        <v/>
      </c>
      <c r="F2" s="2">
        <f>IF('Plan d''expériences'!$D2=1,'Plan d''expérimentations'!$E5,"")</f>
        <v>8</v>
      </c>
      <c r="G2" s="2" t="str">
        <f>IF('Plan d''expériences'!$D2=2,'Plan d''expérimentations'!$E5,"")</f>
        <v/>
      </c>
      <c r="I2" s="2">
        <f>IF(('Plan d''expériences'!$B2=1)*('Plan d''expériences'!$C2=1),'Plan d''expérimentations'!$E5,"")</f>
        <v>8</v>
      </c>
      <c r="J2" s="2" t="str">
        <f>IF(('Plan d''expériences'!$B2=1)*('Plan d''expériences'!$C2=2),'Plan d''expérimentations'!$E5,"")</f>
        <v/>
      </c>
      <c r="K2" s="2" t="str">
        <f>IF(('Plan d''expériences'!$B2=2)*('Plan d''expériences'!$C2=1),'Plan d''expérimentations'!$E5,"")</f>
        <v/>
      </c>
      <c r="L2" s="2" t="str">
        <f>IF(('Plan d''expériences'!$B2=2)*('Plan d''expériences'!$C2=2),'Plan d''expérimentations'!$E5,"")</f>
        <v/>
      </c>
      <c r="N2" s="2">
        <f>IF(('Plan d''expériences'!$B2=1)*('Plan d''expériences'!$D2=1),'Plan d''expérimentations'!$E5,"")</f>
        <v>8</v>
      </c>
      <c r="O2" s="2" t="str">
        <f>IF(('Plan d''expériences'!$B2=1)*('Plan d''expériences'!$D2=2),'Plan d''expérimentations'!$E5,"")</f>
        <v/>
      </c>
      <c r="P2" s="2" t="str">
        <f>IF(('Plan d''expériences'!$B2=2)*('Plan d''expériences'!$D2=1),'Plan d''expérimentations'!$E5,"")</f>
        <v/>
      </c>
      <c r="Q2" s="2" t="str">
        <f>IF(('Plan d''expériences'!$B2=2)*('Plan d''expériences'!$D2=2),'Plan d''expérimentations'!$E5,"")</f>
        <v/>
      </c>
      <c r="S2" s="2">
        <f>IF(('Plan d''expériences'!$C2=1)*('Plan d''expériences'!$D2=1),'Plan d''expérimentations'!$E5,"")</f>
        <v>8</v>
      </c>
      <c r="T2" s="2" t="str">
        <f>IF(('Plan d''expériences'!$C2=1)*('Plan d''expériences'!$D2=2),'Plan d''expérimentations'!$E5,"")</f>
        <v/>
      </c>
      <c r="U2" s="2" t="str">
        <f>IF(('Plan d''expériences'!$C2=2)*('Plan d''expériences'!$D2=1),'Plan d''expérimentations'!$E5,"")</f>
        <v/>
      </c>
      <c r="V2" s="2" t="str">
        <f>IF(('Plan d''expériences'!$C2=2)*('Plan d''expériences'!$D2=2),'Plan d''expérimentations'!$E5,"")</f>
        <v/>
      </c>
    </row>
    <row r="3" spans="1:22" x14ac:dyDescent="0.25">
      <c r="A3" s="1">
        <v>2</v>
      </c>
      <c r="B3" s="2">
        <f>IF('Plan d''expériences'!$B3=1,'Plan d''expérimentations'!$E6,"")</f>
        <v>38</v>
      </c>
      <c r="C3" s="2" t="str">
        <f>IF('Plan d''expériences'!$B3=2,'Plan d''expérimentations'!$E6,"")</f>
        <v/>
      </c>
      <c r="D3" s="2">
        <f>IF('Plan d''expériences'!$C3=1,'Plan d''expérimentations'!$E6,"")</f>
        <v>38</v>
      </c>
      <c r="E3" s="2" t="str">
        <f>IF('Plan d''expériences'!$C3=2,'Plan d''expérimentations'!$E6,"")</f>
        <v/>
      </c>
      <c r="F3" s="2" t="str">
        <f>IF('Plan d''expériences'!$D3=1,'Plan d''expérimentations'!$E6,"")</f>
        <v/>
      </c>
      <c r="G3" s="2">
        <f>IF('Plan d''expériences'!$D3=2,'Plan d''expérimentations'!$E6,"")</f>
        <v>38</v>
      </c>
      <c r="I3" s="2">
        <f>IF(('Plan d''expériences'!$B3=1)*('Plan d''expériences'!$C3=1),'Plan d''expérimentations'!$E6,"")</f>
        <v>38</v>
      </c>
      <c r="J3" s="2" t="str">
        <f>IF(('Plan d''expériences'!$B3=1)*('Plan d''expériences'!$C3=2),'Plan d''expérimentations'!$E6,"")</f>
        <v/>
      </c>
      <c r="K3" s="2" t="str">
        <f>IF(('Plan d''expériences'!$B3=2)*('Plan d''expériences'!$C3=1),'Plan d''expérimentations'!$E6,"")</f>
        <v/>
      </c>
      <c r="L3" s="2" t="str">
        <f>IF(('Plan d''expériences'!$B3=2)*('Plan d''expériences'!$C3=2),'Plan d''expérimentations'!$E6,"")</f>
        <v/>
      </c>
      <c r="N3" s="2" t="str">
        <f>IF(('Plan d''expériences'!$B3=1)*('Plan d''expériences'!$D3=1),'Plan d''expérimentations'!$E6,"")</f>
        <v/>
      </c>
      <c r="O3" s="2">
        <f>IF(('Plan d''expériences'!$B3=1)*('Plan d''expériences'!$D3=2),'Plan d''expérimentations'!$E6,"")</f>
        <v>38</v>
      </c>
      <c r="P3" s="2" t="str">
        <f>IF(('Plan d''expériences'!$B3=2)*('Plan d''expériences'!$D3=1),'Plan d''expérimentations'!$E6,"")</f>
        <v/>
      </c>
      <c r="Q3" s="2" t="str">
        <f>IF(('Plan d''expériences'!$B3=2)*('Plan d''expériences'!$D3=2),'Plan d''expérimentations'!$E6,"")</f>
        <v/>
      </c>
      <c r="S3" s="2" t="str">
        <f>IF(('Plan d''expériences'!$C3=1)*('Plan d''expériences'!$D3=1),'Plan d''expérimentations'!$E6,"")</f>
        <v/>
      </c>
      <c r="T3" s="2">
        <f>IF(('Plan d''expériences'!$C3=1)*('Plan d''expériences'!$D3=2),'Plan d''expérimentations'!$E6,"")</f>
        <v>38</v>
      </c>
      <c r="U3" s="2" t="str">
        <f>IF(('Plan d''expériences'!$C3=2)*('Plan d''expériences'!$D3=1),'Plan d''expérimentations'!$E6,"")</f>
        <v/>
      </c>
      <c r="V3" s="2" t="str">
        <f>IF(('Plan d''expériences'!$C3=2)*('Plan d''expériences'!$D3=2),'Plan d''expérimentations'!$E6,"")</f>
        <v/>
      </c>
    </row>
    <row r="4" spans="1:22" x14ac:dyDescent="0.25">
      <c r="A4" s="1">
        <v>3</v>
      </c>
      <c r="B4" s="2">
        <f>IF('Plan d''expériences'!$B4=1,'Plan d''expérimentations'!$E7,"")</f>
        <v>11</v>
      </c>
      <c r="C4" s="2" t="str">
        <f>IF('Plan d''expériences'!$B4=2,'Plan d''expérimentations'!$E7,"")</f>
        <v/>
      </c>
      <c r="D4" s="2" t="str">
        <f>IF('Plan d''expériences'!$C4=1,'Plan d''expérimentations'!$E7,"")</f>
        <v/>
      </c>
      <c r="E4" s="2">
        <f>IF('Plan d''expériences'!$C4=2,'Plan d''expérimentations'!$E7,"")</f>
        <v>11</v>
      </c>
      <c r="F4" s="2">
        <f>IF('Plan d''expériences'!$D4=1,'Plan d''expérimentations'!$E7,"")</f>
        <v>11</v>
      </c>
      <c r="G4" s="2" t="str">
        <f>IF('Plan d''expériences'!$D4=2,'Plan d''expérimentations'!$E7,"")</f>
        <v/>
      </c>
      <c r="I4" s="2" t="str">
        <f>IF(('Plan d''expériences'!$B4=1)*('Plan d''expériences'!$C4=1),'Plan d''expérimentations'!$E7,"")</f>
        <v/>
      </c>
      <c r="J4" s="2">
        <f>IF(('Plan d''expériences'!$B4=1)*('Plan d''expériences'!$C4=2),'Plan d''expérimentations'!$E7,"")</f>
        <v>11</v>
      </c>
      <c r="K4" s="2" t="str">
        <f>IF(('Plan d''expériences'!$B4=2)*('Plan d''expériences'!$C4=1),'Plan d''expérimentations'!$E7,"")</f>
        <v/>
      </c>
      <c r="L4" s="2" t="str">
        <f>IF(('Plan d''expériences'!$B4=2)*('Plan d''expériences'!$C4=2),'Plan d''expérimentations'!$E7,"")</f>
        <v/>
      </c>
      <c r="N4" s="2">
        <f>IF(('Plan d''expériences'!$B4=1)*('Plan d''expériences'!$D4=1),'Plan d''expérimentations'!$E7,"")</f>
        <v>11</v>
      </c>
      <c r="O4" s="2" t="str">
        <f>IF(('Plan d''expériences'!$B4=1)*('Plan d''expériences'!$D4=2),'Plan d''expérimentations'!$E7,"")</f>
        <v/>
      </c>
      <c r="P4" s="2" t="str">
        <f>IF(('Plan d''expériences'!$B4=2)*('Plan d''expériences'!$D4=1),'Plan d''expérimentations'!$E7,"")</f>
        <v/>
      </c>
      <c r="Q4" s="2" t="str">
        <f>IF(('Plan d''expériences'!$B4=2)*('Plan d''expériences'!$D4=2),'Plan d''expérimentations'!$E7,"")</f>
        <v/>
      </c>
      <c r="S4" s="2" t="str">
        <f>IF(('Plan d''expériences'!$C4=1)*('Plan d''expériences'!$D4=1),'Plan d''expérimentations'!$E7,"")</f>
        <v/>
      </c>
      <c r="T4" s="2" t="str">
        <f>IF(('Plan d''expériences'!$C4=1)*('Plan d''expériences'!$D4=2),'Plan d''expérimentations'!$E7,"")</f>
        <v/>
      </c>
      <c r="U4" s="2">
        <f>IF(('Plan d''expériences'!$C4=2)*('Plan d''expériences'!$D4=1),'Plan d''expérimentations'!$E7,"")</f>
        <v>11</v>
      </c>
      <c r="V4" s="2" t="str">
        <f>IF(('Plan d''expériences'!$C4=2)*('Plan d''expériences'!$D4=2),'Plan d''expérimentations'!$E7,"")</f>
        <v/>
      </c>
    </row>
    <row r="5" spans="1:22" x14ac:dyDescent="0.25">
      <c r="A5" s="1">
        <v>4</v>
      </c>
      <c r="B5" s="2">
        <f>IF('Plan d''expériences'!$B5=1,'Plan d''expérimentations'!$E8,"")</f>
        <v>27</v>
      </c>
      <c r="C5" s="2" t="str">
        <f>IF('Plan d''expériences'!$B5=2,'Plan d''expérimentations'!$E8,"")</f>
        <v/>
      </c>
      <c r="D5" s="2" t="str">
        <f>IF('Plan d''expériences'!$C5=1,'Plan d''expérimentations'!$E8,"")</f>
        <v/>
      </c>
      <c r="E5" s="2">
        <f>IF('Plan d''expériences'!$C5=2,'Plan d''expérimentations'!$E8,"")</f>
        <v>27</v>
      </c>
      <c r="F5" s="2" t="str">
        <f>IF('Plan d''expériences'!$D5=1,'Plan d''expérimentations'!$E8,"")</f>
        <v/>
      </c>
      <c r="G5" s="2">
        <f>IF('Plan d''expériences'!$D5=2,'Plan d''expérimentations'!$E8,"")</f>
        <v>27</v>
      </c>
      <c r="I5" s="2" t="str">
        <f>IF(('Plan d''expériences'!$B5=1)*('Plan d''expériences'!$C5=1),'Plan d''expérimentations'!$E8,"")</f>
        <v/>
      </c>
      <c r="J5" s="2">
        <f>IF(('Plan d''expériences'!$B5=1)*('Plan d''expériences'!$C5=2),'Plan d''expérimentations'!$E8,"")</f>
        <v>27</v>
      </c>
      <c r="K5" s="2" t="str">
        <f>IF(('Plan d''expériences'!$B5=2)*('Plan d''expériences'!$C5=1),'Plan d''expérimentations'!$E8,"")</f>
        <v/>
      </c>
      <c r="L5" s="2" t="str">
        <f>IF(('Plan d''expériences'!$B5=2)*('Plan d''expériences'!$C5=2),'Plan d''expérimentations'!$E8,"")</f>
        <v/>
      </c>
      <c r="N5" s="2" t="str">
        <f>IF(('Plan d''expériences'!$B5=1)*('Plan d''expériences'!$D5=1),'Plan d''expérimentations'!$E8,"")</f>
        <v/>
      </c>
      <c r="O5" s="2">
        <f>IF(('Plan d''expériences'!$B5=1)*('Plan d''expériences'!$D5=2),'Plan d''expérimentations'!$E8,"")</f>
        <v>27</v>
      </c>
      <c r="P5" s="2" t="str">
        <f>IF(('Plan d''expériences'!$B5=2)*('Plan d''expériences'!$D5=1),'Plan d''expérimentations'!$E8,"")</f>
        <v/>
      </c>
      <c r="Q5" s="2" t="str">
        <f>IF(('Plan d''expériences'!$B5=2)*('Plan d''expériences'!$D5=2),'Plan d''expérimentations'!$E8,"")</f>
        <v/>
      </c>
      <c r="S5" s="2" t="str">
        <f>IF(('Plan d''expériences'!$C5=1)*('Plan d''expériences'!$D5=1),'Plan d''expérimentations'!$E8,"")</f>
        <v/>
      </c>
      <c r="T5" s="2" t="str">
        <f>IF(('Plan d''expériences'!$C5=1)*('Plan d''expériences'!$D5=2),'Plan d''expérimentations'!$E8,"")</f>
        <v/>
      </c>
      <c r="U5" s="2" t="str">
        <f>IF(('Plan d''expériences'!$C5=2)*('Plan d''expériences'!$D5=1),'Plan d''expérimentations'!$E8,"")</f>
        <v/>
      </c>
      <c r="V5" s="2">
        <f>IF(('Plan d''expériences'!$C5=2)*('Plan d''expériences'!$D5=2),'Plan d''expérimentations'!$E8,"")</f>
        <v>27</v>
      </c>
    </row>
    <row r="6" spans="1:22" x14ac:dyDescent="0.25">
      <c r="A6" s="1">
        <v>5</v>
      </c>
      <c r="B6" s="2" t="str">
        <f>IF('Plan d''expériences'!$B6=1,'Plan d''expérimentations'!$E9,"")</f>
        <v/>
      </c>
      <c r="C6" s="2">
        <f>IF('Plan d''expériences'!$B6=2,'Plan d''expérimentations'!$E9,"")</f>
        <v>16</v>
      </c>
      <c r="D6" s="2">
        <f>IF('Plan d''expériences'!$C6=1,'Plan d''expérimentations'!$E9,"")</f>
        <v>16</v>
      </c>
      <c r="E6" s="2" t="str">
        <f>IF('Plan d''expériences'!$C6=2,'Plan d''expérimentations'!$E9,"")</f>
        <v/>
      </c>
      <c r="F6" s="2">
        <f>IF('Plan d''expériences'!$D6=1,'Plan d''expérimentations'!$E9,"")</f>
        <v>16</v>
      </c>
      <c r="G6" s="2" t="str">
        <f>IF('Plan d''expériences'!$D6=2,'Plan d''expérimentations'!$E9,"")</f>
        <v/>
      </c>
      <c r="I6" s="2" t="str">
        <f>IF(('Plan d''expériences'!$B6=1)*('Plan d''expériences'!$C6=1),'Plan d''expérimentations'!$E9,"")</f>
        <v/>
      </c>
      <c r="J6" s="2" t="str">
        <f>IF(('Plan d''expériences'!$B6=1)*('Plan d''expériences'!$C6=2),'Plan d''expérimentations'!$E9,"")</f>
        <v/>
      </c>
      <c r="K6" s="2">
        <f>IF(('Plan d''expériences'!$B6=2)*('Plan d''expériences'!$C6=1),'Plan d''expérimentations'!$E9,"")</f>
        <v>16</v>
      </c>
      <c r="L6" s="2" t="str">
        <f>IF(('Plan d''expériences'!$B6=2)*('Plan d''expériences'!$C6=2),'Plan d''expérimentations'!$E9,"")</f>
        <v/>
      </c>
      <c r="N6" s="2" t="str">
        <f>IF(('Plan d''expériences'!$B6=1)*('Plan d''expériences'!$D6=1),'Plan d''expérimentations'!$E9,"")</f>
        <v/>
      </c>
      <c r="O6" s="2" t="str">
        <f>IF(('Plan d''expériences'!$B6=1)*('Plan d''expériences'!$D6=2),'Plan d''expérimentations'!$E9,"")</f>
        <v/>
      </c>
      <c r="P6" s="2">
        <f>IF(('Plan d''expériences'!$B6=2)*('Plan d''expériences'!$D6=1),'Plan d''expérimentations'!$E9,"")</f>
        <v>16</v>
      </c>
      <c r="Q6" s="2" t="str">
        <f>IF(('Plan d''expériences'!$B6=2)*('Plan d''expériences'!$D6=2),'Plan d''expérimentations'!$E9,"")</f>
        <v/>
      </c>
      <c r="S6" s="2">
        <f>IF(('Plan d''expériences'!$C6=1)*('Plan d''expériences'!$D6=1),'Plan d''expérimentations'!$E9,"")</f>
        <v>16</v>
      </c>
      <c r="T6" s="2" t="str">
        <f>IF(('Plan d''expériences'!$C6=1)*('Plan d''expériences'!$D6=2),'Plan d''expérimentations'!$E9,"")</f>
        <v/>
      </c>
      <c r="U6" s="2" t="str">
        <f>IF(('Plan d''expériences'!$C6=2)*('Plan d''expériences'!$D6=1),'Plan d''expérimentations'!$E9,"")</f>
        <v/>
      </c>
      <c r="V6" s="2" t="str">
        <f>IF(('Plan d''expériences'!$C6=2)*('Plan d''expériences'!$D6=2),'Plan d''expérimentations'!$E9,"")</f>
        <v/>
      </c>
    </row>
    <row r="7" spans="1:22" x14ac:dyDescent="0.25">
      <c r="A7" s="1">
        <v>6</v>
      </c>
      <c r="B7" s="2" t="str">
        <f>IF('Plan d''expériences'!$B7=1,'Plan d''expérimentations'!$E10,"")</f>
        <v/>
      </c>
      <c r="C7" s="2">
        <f>IF('Plan d''expériences'!$B7=2,'Plan d''expérimentations'!$E10,"")</f>
        <v>45</v>
      </c>
      <c r="D7" s="2">
        <f>IF('Plan d''expériences'!$C7=1,'Plan d''expérimentations'!$E10,"")</f>
        <v>45</v>
      </c>
      <c r="E7" s="2" t="str">
        <f>IF('Plan d''expériences'!$C7=2,'Plan d''expérimentations'!$E10,"")</f>
        <v/>
      </c>
      <c r="F7" s="2" t="str">
        <f>IF('Plan d''expériences'!$D7=1,'Plan d''expérimentations'!$E10,"")</f>
        <v/>
      </c>
      <c r="G7" s="2">
        <f>IF('Plan d''expériences'!$D7=2,'Plan d''expérimentations'!$E10,"")</f>
        <v>45</v>
      </c>
      <c r="I7" s="2" t="str">
        <f>IF(('Plan d''expériences'!$B7=1)*('Plan d''expériences'!$C7=1),'Plan d''expérimentations'!$E10,"")</f>
        <v/>
      </c>
      <c r="J7" s="2" t="str">
        <f>IF(('Plan d''expériences'!$B7=1)*('Plan d''expériences'!$C7=2),'Plan d''expérimentations'!$E10,"")</f>
        <v/>
      </c>
      <c r="K7" s="2">
        <f>IF(('Plan d''expériences'!$B7=2)*('Plan d''expériences'!$C7=1),'Plan d''expérimentations'!$E10,"")</f>
        <v>45</v>
      </c>
      <c r="L7" s="2" t="str">
        <f>IF(('Plan d''expériences'!$B7=2)*('Plan d''expériences'!$C7=2),'Plan d''expérimentations'!$E10,"")</f>
        <v/>
      </c>
      <c r="N7" s="2" t="str">
        <f>IF(('Plan d''expériences'!$B7=1)*('Plan d''expériences'!$D7=1),'Plan d''expérimentations'!$E10,"")</f>
        <v/>
      </c>
      <c r="O7" s="2" t="str">
        <f>IF(('Plan d''expériences'!$B7=1)*('Plan d''expériences'!$D7=2),'Plan d''expérimentations'!$E10,"")</f>
        <v/>
      </c>
      <c r="P7" s="2" t="str">
        <f>IF(('Plan d''expériences'!$B7=2)*('Plan d''expériences'!$D7=1),'Plan d''expérimentations'!$E10,"")</f>
        <v/>
      </c>
      <c r="Q7" s="2">
        <f>IF(('Plan d''expériences'!$B7=2)*('Plan d''expériences'!$D7=2),'Plan d''expérimentations'!$E10,"")</f>
        <v>45</v>
      </c>
      <c r="S7" s="2" t="str">
        <f>IF(('Plan d''expériences'!$C7=1)*('Plan d''expériences'!$D7=1),'Plan d''expérimentations'!$E10,"")</f>
        <v/>
      </c>
      <c r="T7" s="2">
        <f>IF(('Plan d''expériences'!$C7=1)*('Plan d''expériences'!$D7=2),'Plan d''expérimentations'!$E10,"")</f>
        <v>45</v>
      </c>
      <c r="U7" s="2" t="str">
        <f>IF(('Plan d''expériences'!$C7=2)*('Plan d''expériences'!$D7=1),'Plan d''expérimentations'!$E10,"")</f>
        <v/>
      </c>
      <c r="V7" s="2" t="str">
        <f>IF(('Plan d''expériences'!$C7=2)*('Plan d''expériences'!$D7=2),'Plan d''expérimentations'!$E10,"")</f>
        <v/>
      </c>
    </row>
    <row r="8" spans="1:22" x14ac:dyDescent="0.25">
      <c r="A8" s="1">
        <v>7</v>
      </c>
      <c r="B8" s="2" t="str">
        <f>IF('Plan d''expériences'!$B8=1,'Plan d''expérimentations'!$E11,"")</f>
        <v/>
      </c>
      <c r="C8" s="2">
        <f>IF('Plan d''expériences'!$B8=2,'Plan d''expérimentations'!$E11,"")</f>
        <v>20</v>
      </c>
      <c r="D8" s="2" t="str">
        <f>IF('Plan d''expériences'!$C8=1,'Plan d''expérimentations'!$E11,"")</f>
        <v/>
      </c>
      <c r="E8" s="2">
        <f>IF('Plan d''expériences'!$C8=2,'Plan d''expérimentations'!$E11,"")</f>
        <v>20</v>
      </c>
      <c r="F8" s="2">
        <f>IF('Plan d''expériences'!$D8=1,'Plan d''expérimentations'!$E11,"")</f>
        <v>20</v>
      </c>
      <c r="G8" s="2" t="str">
        <f>IF('Plan d''expériences'!$D8=2,'Plan d''expérimentations'!$E11,"")</f>
        <v/>
      </c>
      <c r="I8" s="2" t="str">
        <f>IF(('Plan d''expériences'!$B8=1)*('Plan d''expériences'!$C8=1),'Plan d''expérimentations'!$E11,"")</f>
        <v/>
      </c>
      <c r="J8" s="2" t="str">
        <f>IF(('Plan d''expériences'!$B8=1)*('Plan d''expériences'!$C8=2),'Plan d''expérimentations'!$E11,"")</f>
        <v/>
      </c>
      <c r="K8" s="2" t="str">
        <f>IF(('Plan d''expériences'!$B8=2)*('Plan d''expériences'!$C8=1),'Plan d''expérimentations'!$E11,"")</f>
        <v/>
      </c>
      <c r="L8" s="2">
        <f>IF(('Plan d''expériences'!$B8=2)*('Plan d''expériences'!$C8=2),'Plan d''expérimentations'!$E11,"")</f>
        <v>20</v>
      </c>
      <c r="N8" s="2" t="str">
        <f>IF(('Plan d''expériences'!$B8=1)*('Plan d''expériences'!$D8=1),'Plan d''expérimentations'!$E11,"")</f>
        <v/>
      </c>
      <c r="O8" s="2" t="str">
        <f>IF(('Plan d''expériences'!$B8=1)*('Plan d''expériences'!$D8=2),'Plan d''expérimentations'!$E11,"")</f>
        <v/>
      </c>
      <c r="P8" s="2">
        <f>IF(('Plan d''expériences'!$B8=2)*('Plan d''expériences'!$D8=1),'Plan d''expérimentations'!$E11,"")</f>
        <v>20</v>
      </c>
      <c r="Q8" s="2" t="str">
        <f>IF(('Plan d''expériences'!$B8=2)*('Plan d''expériences'!$D8=2),'Plan d''expérimentations'!$E11,"")</f>
        <v/>
      </c>
      <c r="S8" s="2" t="str">
        <f>IF(('Plan d''expériences'!$C8=1)*('Plan d''expériences'!$D8=1),'Plan d''expérimentations'!$E11,"")</f>
        <v/>
      </c>
      <c r="T8" s="2" t="str">
        <f>IF(('Plan d''expériences'!$C8=1)*('Plan d''expériences'!$D8=2),'Plan d''expérimentations'!$E11,"")</f>
        <v/>
      </c>
      <c r="U8" s="2">
        <f>IF(('Plan d''expériences'!$C8=2)*('Plan d''expériences'!$D8=1),'Plan d''expérimentations'!$E11,"")</f>
        <v>20</v>
      </c>
      <c r="V8" s="2" t="str">
        <f>IF(('Plan d''expériences'!$C8=2)*('Plan d''expériences'!$D8=2),'Plan d''expérimentations'!$E11,"")</f>
        <v/>
      </c>
    </row>
    <row r="9" spans="1:22" x14ac:dyDescent="0.25">
      <c r="A9" s="1">
        <v>8</v>
      </c>
      <c r="B9" s="2" t="str">
        <f>IF('Plan d''expériences'!$B9=1,'Plan d''expérimentations'!$E12,"")</f>
        <v/>
      </c>
      <c r="C9" s="2">
        <f>IF('Plan d''expériences'!$B9=2,'Plan d''expérimentations'!$E12,"")</f>
        <v>35</v>
      </c>
      <c r="D9" s="2" t="str">
        <f>IF('Plan d''expériences'!$C9=1,'Plan d''expérimentations'!$E12,"")</f>
        <v/>
      </c>
      <c r="E9" s="2">
        <f>IF('Plan d''expériences'!$C9=2,'Plan d''expérimentations'!$E12,"")</f>
        <v>35</v>
      </c>
      <c r="F9" s="2" t="str">
        <f>IF('Plan d''expériences'!$D9=1,'Plan d''expérimentations'!$E12,"")</f>
        <v/>
      </c>
      <c r="G9" s="2">
        <f>IF('Plan d''expériences'!$D9=2,'Plan d''expérimentations'!$E12,"")</f>
        <v>35</v>
      </c>
      <c r="I9" s="2" t="str">
        <f>IF(('Plan d''expériences'!$B9=1)*('Plan d''expériences'!$C9=1),'Plan d''expérimentations'!$E12,"")</f>
        <v/>
      </c>
      <c r="J9" s="2" t="str">
        <f>IF(('Plan d''expériences'!$B9=1)*('Plan d''expériences'!$C9=2),'Plan d''expérimentations'!$E12,"")</f>
        <v/>
      </c>
      <c r="K9" s="2" t="str">
        <f>IF(('Plan d''expériences'!$B9=2)*('Plan d''expériences'!$C9=1),'Plan d''expérimentations'!$E12,"")</f>
        <v/>
      </c>
      <c r="L9" s="2">
        <f>IF(('Plan d''expériences'!$B9=2)*('Plan d''expériences'!$C9=2),'Plan d''expérimentations'!$E12,"")</f>
        <v>35</v>
      </c>
      <c r="N9" s="2" t="str">
        <f>IF(('Plan d''expériences'!$B9=1)*('Plan d''expériences'!$D9=1),'Plan d''expérimentations'!$E12,"")</f>
        <v/>
      </c>
      <c r="O9" s="2" t="str">
        <f>IF(('Plan d''expériences'!$B9=1)*('Plan d''expériences'!$D9=2),'Plan d''expérimentations'!$E12,"")</f>
        <v/>
      </c>
      <c r="P9" s="2" t="str">
        <f>IF(('Plan d''expériences'!$B9=2)*('Plan d''expériences'!$D9=1),'Plan d''expérimentations'!$E12,"")</f>
        <v/>
      </c>
      <c r="Q9" s="2">
        <f>IF(('Plan d''expériences'!$B9=2)*('Plan d''expériences'!$D9=2),'Plan d''expérimentations'!$E12,"")</f>
        <v>35</v>
      </c>
      <c r="S9" s="2" t="str">
        <f>IF(('Plan d''expériences'!$C9=1)*('Plan d''expériences'!$D9=1),'Plan d''expérimentations'!$E12,"")</f>
        <v/>
      </c>
      <c r="T9" s="2" t="str">
        <f>IF(('Plan d''expériences'!$C9=1)*('Plan d''expériences'!$D9=2),'Plan d''expérimentations'!$E12,"")</f>
        <v/>
      </c>
      <c r="U9" s="2" t="str">
        <f>IF(('Plan d''expériences'!$C9=2)*('Plan d''expériences'!$D9=1),'Plan d''expérimentations'!$E12,"")</f>
        <v/>
      </c>
      <c r="V9" s="2">
        <f>IF(('Plan d''expériences'!$C9=2)*('Plan d''expériences'!$D9=2),'Plan d''expérimentations'!$E12,"")</f>
        <v>35</v>
      </c>
    </row>
    <row r="10" spans="1:22" x14ac:dyDescent="0.25">
      <c r="B10" s="1">
        <f>AVERAGE(B2:B9)</f>
        <v>21</v>
      </c>
      <c r="C10" s="1">
        <f t="shared" ref="C10:L10" si="0">AVERAGE(C2:C9)</f>
        <v>29</v>
      </c>
      <c r="D10" s="1">
        <f t="shared" si="0"/>
        <v>26.75</v>
      </c>
      <c r="E10" s="1">
        <f t="shared" si="0"/>
        <v>23.25</v>
      </c>
      <c r="F10" s="1">
        <f t="shared" si="0"/>
        <v>13.75</v>
      </c>
      <c r="G10" s="1">
        <f t="shared" si="0"/>
        <v>36.25</v>
      </c>
      <c r="I10" s="1">
        <f t="shared" si="0"/>
        <v>23</v>
      </c>
      <c r="J10" s="1">
        <f t="shared" si="0"/>
        <v>19</v>
      </c>
      <c r="K10" s="1">
        <f t="shared" si="0"/>
        <v>30.5</v>
      </c>
      <c r="L10" s="1">
        <f t="shared" si="0"/>
        <v>27.5</v>
      </c>
      <c r="N10" s="1">
        <f t="shared" ref="N10:Q10" si="1">AVERAGE(N2:N9)</f>
        <v>9.5</v>
      </c>
      <c r="O10" s="1">
        <f t="shared" si="1"/>
        <v>32.5</v>
      </c>
      <c r="P10" s="1">
        <f t="shared" si="1"/>
        <v>18</v>
      </c>
      <c r="Q10" s="1">
        <f t="shared" si="1"/>
        <v>40</v>
      </c>
      <c r="S10" s="1">
        <f t="shared" ref="S10:V10" si="2">AVERAGE(S2:S9)</f>
        <v>12</v>
      </c>
      <c r="T10" s="1">
        <f t="shared" si="2"/>
        <v>41.5</v>
      </c>
      <c r="U10" s="1">
        <f t="shared" si="2"/>
        <v>15.5</v>
      </c>
      <c r="V10" s="1">
        <f t="shared" si="2"/>
        <v>31</v>
      </c>
    </row>
    <row r="12" spans="1:22" x14ac:dyDescent="0.25">
      <c r="A12" s="4" t="s">
        <v>27</v>
      </c>
      <c r="B12" s="4" t="s">
        <v>28</v>
      </c>
      <c r="K12" s="2" t="s">
        <v>21</v>
      </c>
      <c r="L12" s="2" t="s">
        <v>22</v>
      </c>
      <c r="P12" s="2" t="s">
        <v>21</v>
      </c>
      <c r="Q12" s="2" t="s">
        <v>22</v>
      </c>
      <c r="U12" s="2" t="s">
        <v>23</v>
      </c>
      <c r="V12" s="2" t="s">
        <v>24</v>
      </c>
    </row>
    <row r="13" spans="1:22" ht="20.25" x14ac:dyDescent="0.25">
      <c r="A13" s="5" t="s">
        <v>7</v>
      </c>
      <c r="B13" s="6" t="s">
        <v>10</v>
      </c>
      <c r="C13" s="7">
        <f>B10</f>
        <v>21</v>
      </c>
      <c r="D13" s="8"/>
      <c r="E13" s="8"/>
      <c r="J13" s="8"/>
      <c r="K13" s="6" t="s">
        <v>10</v>
      </c>
      <c r="L13" s="6" t="s">
        <v>11</v>
      </c>
      <c r="O13" s="8"/>
      <c r="P13" s="6" t="s">
        <v>10</v>
      </c>
      <c r="Q13" s="6" t="s">
        <v>11</v>
      </c>
      <c r="T13" s="8"/>
      <c r="U13" s="6" t="s">
        <v>12</v>
      </c>
      <c r="V13" s="6" t="s">
        <v>13</v>
      </c>
    </row>
    <row r="14" spans="1:22" x14ac:dyDescent="0.25">
      <c r="A14" s="9"/>
      <c r="B14" s="6" t="s">
        <v>11</v>
      </c>
      <c r="C14" s="7">
        <f>C10</f>
        <v>29</v>
      </c>
      <c r="D14" s="8"/>
      <c r="E14" s="8"/>
      <c r="I14" s="2" t="s">
        <v>23</v>
      </c>
      <c r="J14" s="6" t="s">
        <v>12</v>
      </c>
      <c r="K14" s="9">
        <f>I10</f>
        <v>23</v>
      </c>
      <c r="L14" s="9">
        <f>K10</f>
        <v>30.5</v>
      </c>
      <c r="N14" s="2" t="s">
        <v>25</v>
      </c>
      <c r="O14" s="6" t="s">
        <v>14</v>
      </c>
      <c r="P14" s="9">
        <f>N10</f>
        <v>9.5</v>
      </c>
      <c r="Q14" s="9">
        <f>P10</f>
        <v>18</v>
      </c>
      <c r="S14" s="2" t="s">
        <v>25</v>
      </c>
      <c r="T14" s="6" t="s">
        <v>14</v>
      </c>
      <c r="U14" s="9">
        <f>S10</f>
        <v>12</v>
      </c>
      <c r="V14" s="9">
        <f>U10</f>
        <v>15.5</v>
      </c>
    </row>
    <row r="15" spans="1:22" x14ac:dyDescent="0.25">
      <c r="A15" s="6" t="s">
        <v>8</v>
      </c>
      <c r="B15" s="6" t="s">
        <v>12</v>
      </c>
      <c r="C15" s="8"/>
      <c r="D15" s="9">
        <f>D10</f>
        <v>26.75</v>
      </c>
      <c r="E15" s="8"/>
      <c r="J15" s="8"/>
      <c r="K15" s="9">
        <f>B10</f>
        <v>21</v>
      </c>
      <c r="L15" s="9">
        <f>C10</f>
        <v>29</v>
      </c>
      <c r="O15" s="8"/>
      <c r="P15" s="9">
        <f>+B10</f>
        <v>21</v>
      </c>
      <c r="Q15" s="9">
        <f>+C10</f>
        <v>29</v>
      </c>
      <c r="T15" s="8"/>
      <c r="U15" s="9">
        <f>+D10</f>
        <v>26.75</v>
      </c>
      <c r="V15" s="9">
        <f>+E10</f>
        <v>23.25</v>
      </c>
    </row>
    <row r="16" spans="1:22" x14ac:dyDescent="0.25">
      <c r="A16" s="9"/>
      <c r="B16" s="6" t="s">
        <v>13</v>
      </c>
      <c r="C16" s="8"/>
      <c r="D16" s="9">
        <f>E10</f>
        <v>23.25</v>
      </c>
      <c r="E16" s="8"/>
      <c r="I16" s="2" t="s">
        <v>24</v>
      </c>
      <c r="J16" s="6" t="s">
        <v>13</v>
      </c>
      <c r="K16" s="9">
        <f>J10</f>
        <v>19</v>
      </c>
      <c r="L16" s="9">
        <f>L10</f>
        <v>27.5</v>
      </c>
      <c r="N16" s="2" t="s">
        <v>26</v>
      </c>
      <c r="O16" s="6" t="s">
        <v>15</v>
      </c>
      <c r="P16" s="9">
        <f>O10</f>
        <v>32.5</v>
      </c>
      <c r="Q16" s="9">
        <f>Q10</f>
        <v>40</v>
      </c>
      <c r="S16" s="2" t="s">
        <v>26</v>
      </c>
      <c r="T16" s="6" t="s">
        <v>15</v>
      </c>
      <c r="U16" s="9">
        <f>T10</f>
        <v>41.5</v>
      </c>
      <c r="V16" s="9">
        <f>V10</f>
        <v>31</v>
      </c>
    </row>
    <row r="17" spans="1:22" ht="20.25" x14ac:dyDescent="0.25">
      <c r="A17" s="5" t="s">
        <v>9</v>
      </c>
      <c r="B17" s="6" t="s">
        <v>14</v>
      </c>
      <c r="C17" s="8"/>
      <c r="D17" s="8"/>
      <c r="E17" s="9">
        <f>F10</f>
        <v>13.75</v>
      </c>
    </row>
    <row r="18" spans="1:22" x14ac:dyDescent="0.25">
      <c r="A18" s="9"/>
      <c r="B18" s="6" t="s">
        <v>15</v>
      </c>
      <c r="C18" s="8"/>
      <c r="D18" s="8"/>
      <c r="E18" s="9">
        <f>G10</f>
        <v>36.25</v>
      </c>
      <c r="K18" s="2" t="s">
        <v>23</v>
      </c>
      <c r="L18" s="2" t="s">
        <v>24</v>
      </c>
      <c r="P18" s="2" t="s">
        <v>25</v>
      </c>
      <c r="Q18" s="2" t="s">
        <v>26</v>
      </c>
      <c r="U18" s="2" t="s">
        <v>25</v>
      </c>
      <c r="V18" s="2" t="s">
        <v>26</v>
      </c>
    </row>
    <row r="19" spans="1:22" x14ac:dyDescent="0.25">
      <c r="J19" s="8"/>
      <c r="K19" s="6" t="s">
        <v>12</v>
      </c>
      <c r="L19" s="6" t="s">
        <v>13</v>
      </c>
      <c r="O19" s="8"/>
      <c r="P19" s="6" t="s">
        <v>14</v>
      </c>
      <c r="Q19" s="6" t="s">
        <v>15</v>
      </c>
      <c r="T19" s="8"/>
      <c r="U19" s="6" t="s">
        <v>14</v>
      </c>
      <c r="V19" s="6" t="s">
        <v>15</v>
      </c>
    </row>
    <row r="20" spans="1:22" x14ac:dyDescent="0.25">
      <c r="I20" s="2" t="s">
        <v>21</v>
      </c>
      <c r="J20" s="6" t="s">
        <v>10</v>
      </c>
      <c r="K20" s="9">
        <f>+I10</f>
        <v>23</v>
      </c>
      <c r="L20" s="9">
        <f>+J10</f>
        <v>19</v>
      </c>
      <c r="N20" s="2" t="s">
        <v>21</v>
      </c>
      <c r="O20" s="6" t="s">
        <v>10</v>
      </c>
      <c r="P20" s="9">
        <f>+N10</f>
        <v>9.5</v>
      </c>
      <c r="Q20" s="9">
        <f>+O10</f>
        <v>32.5</v>
      </c>
      <c r="S20" s="2" t="s">
        <v>23</v>
      </c>
      <c r="T20" s="6" t="s">
        <v>12</v>
      </c>
      <c r="U20" s="9">
        <f>+S10</f>
        <v>12</v>
      </c>
      <c r="V20" s="9">
        <f>+T10</f>
        <v>41.5</v>
      </c>
    </row>
    <row r="21" spans="1:22" x14ac:dyDescent="0.25">
      <c r="J21" s="8"/>
      <c r="K21" s="9">
        <f>+D10</f>
        <v>26.75</v>
      </c>
      <c r="L21" s="9">
        <f>+E10</f>
        <v>23.25</v>
      </c>
      <c r="O21" s="8"/>
      <c r="P21" s="9">
        <f>+F10</f>
        <v>13.75</v>
      </c>
      <c r="Q21" s="9">
        <f>+G10</f>
        <v>36.25</v>
      </c>
      <c r="T21" s="8"/>
      <c r="U21" s="9">
        <f>+F10</f>
        <v>13.75</v>
      </c>
      <c r="V21" s="9">
        <f>+G10</f>
        <v>36.25</v>
      </c>
    </row>
    <row r="22" spans="1:22" x14ac:dyDescent="0.25">
      <c r="I22" s="2" t="s">
        <v>22</v>
      </c>
      <c r="J22" s="6" t="s">
        <v>11</v>
      </c>
      <c r="K22" s="9">
        <f>+K10</f>
        <v>30.5</v>
      </c>
      <c r="L22" s="9">
        <f>+L10</f>
        <v>27.5</v>
      </c>
      <c r="N22" s="2" t="s">
        <v>22</v>
      </c>
      <c r="O22" s="6" t="s">
        <v>11</v>
      </c>
      <c r="P22" s="9">
        <f>+P10</f>
        <v>18</v>
      </c>
      <c r="Q22" s="9">
        <f>+Q10</f>
        <v>40</v>
      </c>
      <c r="S22" s="2" t="s">
        <v>24</v>
      </c>
      <c r="T22" s="6" t="s">
        <v>13</v>
      </c>
      <c r="U22" s="9">
        <f>+U10</f>
        <v>15.5</v>
      </c>
      <c r="V22" s="9">
        <f>+V10</f>
        <v>31</v>
      </c>
    </row>
  </sheetData>
  <conditionalFormatting sqref="B2:G9">
    <cfRule type="containsBlanks" dxfId="4" priority="5">
      <formula>LEN(TRIM(B2))=0</formula>
    </cfRule>
  </conditionalFormatting>
  <conditionalFormatting sqref="I2:L9">
    <cfRule type="containsBlanks" dxfId="3" priority="4">
      <formula>LEN(TRIM(I2))=0</formula>
    </cfRule>
  </conditionalFormatting>
  <conditionalFormatting sqref="N2:Q9">
    <cfRule type="containsBlanks" dxfId="2" priority="3">
      <formula>LEN(TRIM(N2))=0</formula>
    </cfRule>
  </conditionalFormatting>
  <conditionalFormatting sqref="S2:V9">
    <cfRule type="containsBlanks" dxfId="0" priority="1">
      <formula>LEN(TRIM(S2))=0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7</vt:i4>
      </vt:variant>
    </vt:vector>
  </HeadingPairs>
  <TitlesOfParts>
    <vt:vector size="10" baseType="lpstr">
      <vt:lpstr>Plan d'expériences</vt:lpstr>
      <vt:lpstr>Plan d'expérimentations</vt:lpstr>
      <vt:lpstr>Grille de dépouillements</vt:lpstr>
      <vt:lpstr>Couplage Puissance-Epaisseur</vt:lpstr>
      <vt:lpstr>Couplage Epaisseur-Puissance</vt:lpstr>
      <vt:lpstr>Couplage Epaisseur-Vitesse</vt:lpstr>
      <vt:lpstr>Couplage Vitesse-Epaisseur</vt:lpstr>
      <vt:lpstr>Couplage Puissance-Vitesse</vt:lpstr>
      <vt:lpstr>Graphe des effets moyens</vt:lpstr>
      <vt:lpstr>Couplage Vitesse-Puissance</vt:lpstr>
    </vt:vector>
  </TitlesOfParts>
  <Company>IUT Orleans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DELPLANQUE Luc</dc:creator>
  <cp:lastModifiedBy>DELPLANQUE Luc</cp:lastModifiedBy>
  <dcterms:created xsi:type="dcterms:W3CDTF">2016-07-28T14:45:44Z</dcterms:created>
  <dcterms:modified xsi:type="dcterms:W3CDTF">2016-07-29T19:23:03Z</dcterms:modified>
</cp:coreProperties>
</file>