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Luc\PROFESSIONNEL\IUT\QLIO\PEDAGOGIE\IUT EN LIGNES\Juillet 2016\Les fichiers Excel\Soudage laser\Non orthogonal à partir de la table N22 de Retschaffner\"/>
    </mc:Choice>
  </mc:AlternateContent>
  <bookViews>
    <workbookView xWindow="0" yWindow="0" windowWidth="24000" windowHeight="9135" firstSheet="3" activeTab="5"/>
  </bookViews>
  <sheets>
    <sheet name="Table de RECHTSCHAFFNER" sheetId="1" r:id="rId1"/>
    <sheet name="Plan d'expériences" sheetId="3" r:id="rId2"/>
    <sheet name="Plan d'expérimentations" sheetId="4" r:id="rId3"/>
    <sheet name="Graphe des effets moyens" sheetId="6" r:id="rId4"/>
    <sheet name="Couplage Puissance Epaisseur" sheetId="7" r:id="rId5"/>
    <sheet name="Estimation" sheetId="8" r:id="rId6"/>
    <sheet name="Espace mathématique" sheetId="5" r:id="rId7"/>
  </sheets>
  <definedNames>
    <definedName name="Alim">Estimation!$AD$5:$AD$12</definedName>
    <definedName name="tX">'Espace mathématique'!$B$27:$W$48</definedName>
    <definedName name="X">'Espace mathématique'!$B$2:$W$23</definedName>
    <definedName name="X_1">'Espace mathématique'!$Z$2:$AU$23</definedName>
    <definedName name="Xfact">Estimation!$S$5:$Z$68</definedName>
    <definedName name="Y">'Plan d''expérimentations'!$H$5:$H$26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8" l="1" a="1"/>
  <c r="P5" i="8"/>
  <c r="P6" i="8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P59" i="8"/>
  <c r="P60" i="8"/>
  <c r="P61" i="8"/>
  <c r="P62" i="8"/>
  <c r="P63" i="8"/>
  <c r="P64" i="8"/>
  <c r="P65" i="8"/>
  <c r="P66" i="8"/>
  <c r="P67" i="8"/>
  <c r="P68" i="8"/>
  <c r="AD12" i="8"/>
  <c r="AD6" i="8"/>
  <c r="AD7" i="8"/>
  <c r="AD8" i="8"/>
  <c r="AD9" i="8"/>
  <c r="AD10" i="8"/>
  <c r="AD11" i="8"/>
  <c r="AD5" i="8"/>
  <c r="Z5" i="8"/>
  <c r="Z6" i="8"/>
  <c r="Z7" i="8"/>
  <c r="Z8" i="8"/>
  <c r="Z9" i="8"/>
  <c r="Z10" i="8"/>
  <c r="Z11" i="8"/>
  <c r="Z12" i="8"/>
  <c r="Z13" i="8"/>
  <c r="Z14" i="8"/>
  <c r="Z15" i="8"/>
  <c r="Z16" i="8"/>
  <c r="Z17" i="8"/>
  <c r="Z18" i="8"/>
  <c r="Z19" i="8"/>
  <c r="Z20" i="8"/>
  <c r="Z21" i="8"/>
  <c r="Z22" i="8"/>
  <c r="Z23" i="8"/>
  <c r="Z24" i="8"/>
  <c r="Z25" i="8"/>
  <c r="Z26" i="8"/>
  <c r="Z27" i="8"/>
  <c r="Z28" i="8"/>
  <c r="Z29" i="8"/>
  <c r="Z30" i="8"/>
  <c r="Z31" i="8"/>
  <c r="Z32" i="8"/>
  <c r="Z33" i="8"/>
  <c r="Z34" i="8"/>
  <c r="Z35" i="8"/>
  <c r="Z36" i="8"/>
  <c r="Z37" i="8"/>
  <c r="Z38" i="8"/>
  <c r="Z39" i="8"/>
  <c r="Z40" i="8"/>
  <c r="Z41" i="8"/>
  <c r="Z42" i="8"/>
  <c r="Z43" i="8"/>
  <c r="Z44" i="8"/>
  <c r="Z45" i="8"/>
  <c r="Z46" i="8"/>
  <c r="Z47" i="8"/>
  <c r="Z48" i="8"/>
  <c r="Z49" i="8"/>
  <c r="Z50" i="8"/>
  <c r="Z51" i="8"/>
  <c r="Z52" i="8"/>
  <c r="Z53" i="8"/>
  <c r="Z54" i="8"/>
  <c r="Z55" i="8"/>
  <c r="Z56" i="8"/>
  <c r="Z57" i="8"/>
  <c r="Z58" i="8"/>
  <c r="Z59" i="8"/>
  <c r="Z60" i="8"/>
  <c r="Z61" i="8"/>
  <c r="Z62" i="8"/>
  <c r="Z63" i="8"/>
  <c r="Z64" i="8"/>
  <c r="Z65" i="8"/>
  <c r="Z66" i="8"/>
  <c r="Z67" i="8"/>
  <c r="Z68" i="8"/>
  <c r="T6" i="8"/>
  <c r="U6" i="8"/>
  <c r="V6" i="8"/>
  <c r="W6" i="8"/>
  <c r="X6" i="8"/>
  <c r="Y6" i="8"/>
  <c r="T7" i="8"/>
  <c r="U7" i="8"/>
  <c r="V7" i="8"/>
  <c r="W7" i="8"/>
  <c r="X7" i="8"/>
  <c r="Y7" i="8"/>
  <c r="T8" i="8"/>
  <c r="U8" i="8"/>
  <c r="V8" i="8"/>
  <c r="W8" i="8"/>
  <c r="X8" i="8"/>
  <c r="Y8" i="8"/>
  <c r="T9" i="8"/>
  <c r="U9" i="8"/>
  <c r="V9" i="8"/>
  <c r="W9" i="8"/>
  <c r="X9" i="8"/>
  <c r="Y9" i="8"/>
  <c r="T10" i="8"/>
  <c r="U10" i="8"/>
  <c r="V10" i="8"/>
  <c r="W10" i="8"/>
  <c r="X10" i="8"/>
  <c r="Y10" i="8"/>
  <c r="T11" i="8"/>
  <c r="U11" i="8"/>
  <c r="V11" i="8"/>
  <c r="W11" i="8"/>
  <c r="X11" i="8"/>
  <c r="Y11" i="8"/>
  <c r="T12" i="8"/>
  <c r="U12" i="8"/>
  <c r="V12" i="8"/>
  <c r="W12" i="8"/>
  <c r="X12" i="8"/>
  <c r="Y12" i="8"/>
  <c r="T13" i="8"/>
  <c r="U13" i="8"/>
  <c r="V13" i="8"/>
  <c r="W13" i="8"/>
  <c r="X13" i="8"/>
  <c r="Y13" i="8"/>
  <c r="T14" i="8"/>
  <c r="U14" i="8"/>
  <c r="V14" i="8"/>
  <c r="W14" i="8"/>
  <c r="X14" i="8"/>
  <c r="Y14" i="8"/>
  <c r="T15" i="8"/>
  <c r="U15" i="8"/>
  <c r="V15" i="8"/>
  <c r="W15" i="8"/>
  <c r="X15" i="8"/>
  <c r="Y15" i="8"/>
  <c r="T16" i="8"/>
  <c r="U16" i="8"/>
  <c r="V16" i="8"/>
  <c r="W16" i="8"/>
  <c r="X16" i="8"/>
  <c r="Y16" i="8"/>
  <c r="T17" i="8"/>
  <c r="U17" i="8"/>
  <c r="V17" i="8"/>
  <c r="W17" i="8"/>
  <c r="X17" i="8"/>
  <c r="Y17" i="8"/>
  <c r="T18" i="8"/>
  <c r="U18" i="8"/>
  <c r="V18" i="8"/>
  <c r="W18" i="8"/>
  <c r="X18" i="8"/>
  <c r="Y18" i="8"/>
  <c r="T19" i="8"/>
  <c r="U19" i="8"/>
  <c r="V19" i="8"/>
  <c r="W19" i="8"/>
  <c r="X19" i="8"/>
  <c r="Y19" i="8"/>
  <c r="T20" i="8"/>
  <c r="U20" i="8"/>
  <c r="V20" i="8"/>
  <c r="W20" i="8"/>
  <c r="X20" i="8"/>
  <c r="Y20" i="8"/>
  <c r="T21" i="8"/>
  <c r="U21" i="8"/>
  <c r="V21" i="8"/>
  <c r="W21" i="8"/>
  <c r="X21" i="8"/>
  <c r="Y21" i="8"/>
  <c r="T22" i="8"/>
  <c r="U22" i="8"/>
  <c r="V22" i="8"/>
  <c r="W22" i="8"/>
  <c r="X22" i="8"/>
  <c r="Y22" i="8"/>
  <c r="T23" i="8"/>
  <c r="U23" i="8"/>
  <c r="V23" i="8"/>
  <c r="W23" i="8"/>
  <c r="X23" i="8"/>
  <c r="Y23" i="8"/>
  <c r="T24" i="8"/>
  <c r="U24" i="8"/>
  <c r="V24" i="8"/>
  <c r="W24" i="8"/>
  <c r="X24" i="8"/>
  <c r="Y24" i="8"/>
  <c r="T25" i="8"/>
  <c r="U25" i="8"/>
  <c r="V25" i="8"/>
  <c r="W25" i="8"/>
  <c r="X25" i="8"/>
  <c r="Y25" i="8"/>
  <c r="T26" i="8"/>
  <c r="U26" i="8"/>
  <c r="V26" i="8"/>
  <c r="W26" i="8"/>
  <c r="X26" i="8"/>
  <c r="Y26" i="8"/>
  <c r="T27" i="8"/>
  <c r="U27" i="8"/>
  <c r="V27" i="8"/>
  <c r="W27" i="8"/>
  <c r="X27" i="8"/>
  <c r="Y27" i="8"/>
  <c r="T28" i="8"/>
  <c r="U28" i="8"/>
  <c r="V28" i="8"/>
  <c r="W28" i="8"/>
  <c r="X28" i="8"/>
  <c r="Y28" i="8"/>
  <c r="T29" i="8"/>
  <c r="U29" i="8"/>
  <c r="V29" i="8"/>
  <c r="W29" i="8"/>
  <c r="X29" i="8"/>
  <c r="Y29" i="8"/>
  <c r="T30" i="8"/>
  <c r="U30" i="8"/>
  <c r="V30" i="8"/>
  <c r="W30" i="8"/>
  <c r="X30" i="8"/>
  <c r="Y30" i="8"/>
  <c r="T31" i="8"/>
  <c r="U31" i="8"/>
  <c r="V31" i="8"/>
  <c r="W31" i="8"/>
  <c r="X31" i="8"/>
  <c r="Y31" i="8"/>
  <c r="T32" i="8"/>
  <c r="U32" i="8"/>
  <c r="V32" i="8"/>
  <c r="W32" i="8"/>
  <c r="X32" i="8"/>
  <c r="Y32" i="8"/>
  <c r="T33" i="8"/>
  <c r="U33" i="8"/>
  <c r="V33" i="8"/>
  <c r="W33" i="8"/>
  <c r="X33" i="8"/>
  <c r="Y33" i="8"/>
  <c r="T34" i="8"/>
  <c r="U34" i="8"/>
  <c r="V34" i="8"/>
  <c r="W34" i="8"/>
  <c r="X34" i="8"/>
  <c r="Y34" i="8"/>
  <c r="T35" i="8"/>
  <c r="U35" i="8"/>
  <c r="V35" i="8"/>
  <c r="W35" i="8"/>
  <c r="X35" i="8"/>
  <c r="Y35" i="8"/>
  <c r="T36" i="8"/>
  <c r="U36" i="8"/>
  <c r="V36" i="8"/>
  <c r="W36" i="8"/>
  <c r="X36" i="8"/>
  <c r="Y36" i="8"/>
  <c r="T37" i="8"/>
  <c r="U37" i="8"/>
  <c r="V37" i="8"/>
  <c r="W37" i="8"/>
  <c r="X37" i="8"/>
  <c r="Y37" i="8"/>
  <c r="T38" i="8"/>
  <c r="U38" i="8"/>
  <c r="V38" i="8"/>
  <c r="W38" i="8"/>
  <c r="X38" i="8"/>
  <c r="Y38" i="8"/>
  <c r="T39" i="8"/>
  <c r="U39" i="8"/>
  <c r="V39" i="8"/>
  <c r="W39" i="8"/>
  <c r="X39" i="8"/>
  <c r="Y39" i="8"/>
  <c r="T40" i="8"/>
  <c r="U40" i="8"/>
  <c r="V40" i="8"/>
  <c r="W40" i="8"/>
  <c r="X40" i="8"/>
  <c r="Y40" i="8"/>
  <c r="T41" i="8"/>
  <c r="U41" i="8"/>
  <c r="V41" i="8"/>
  <c r="W41" i="8"/>
  <c r="X41" i="8"/>
  <c r="Y41" i="8"/>
  <c r="T42" i="8"/>
  <c r="U42" i="8"/>
  <c r="V42" i="8"/>
  <c r="W42" i="8"/>
  <c r="X42" i="8"/>
  <c r="Y42" i="8"/>
  <c r="T43" i="8"/>
  <c r="U43" i="8"/>
  <c r="V43" i="8"/>
  <c r="W43" i="8"/>
  <c r="X43" i="8"/>
  <c r="Y43" i="8"/>
  <c r="T44" i="8"/>
  <c r="U44" i="8"/>
  <c r="V44" i="8"/>
  <c r="W44" i="8"/>
  <c r="X44" i="8"/>
  <c r="Y44" i="8"/>
  <c r="T45" i="8"/>
  <c r="U45" i="8"/>
  <c r="V45" i="8"/>
  <c r="W45" i="8"/>
  <c r="X45" i="8"/>
  <c r="Y45" i="8"/>
  <c r="T46" i="8"/>
  <c r="U46" i="8"/>
  <c r="V46" i="8"/>
  <c r="W46" i="8"/>
  <c r="X46" i="8"/>
  <c r="Y46" i="8"/>
  <c r="T47" i="8"/>
  <c r="U47" i="8"/>
  <c r="V47" i="8"/>
  <c r="W47" i="8"/>
  <c r="X47" i="8"/>
  <c r="Y47" i="8"/>
  <c r="T48" i="8"/>
  <c r="U48" i="8"/>
  <c r="V48" i="8"/>
  <c r="W48" i="8"/>
  <c r="X48" i="8"/>
  <c r="Y48" i="8"/>
  <c r="T49" i="8"/>
  <c r="U49" i="8"/>
  <c r="V49" i="8"/>
  <c r="W49" i="8"/>
  <c r="X49" i="8"/>
  <c r="Y49" i="8"/>
  <c r="T50" i="8"/>
  <c r="U50" i="8"/>
  <c r="V50" i="8"/>
  <c r="W50" i="8"/>
  <c r="X50" i="8"/>
  <c r="Y50" i="8"/>
  <c r="T51" i="8"/>
  <c r="U51" i="8"/>
  <c r="V51" i="8"/>
  <c r="W51" i="8"/>
  <c r="X51" i="8"/>
  <c r="Y51" i="8"/>
  <c r="T52" i="8"/>
  <c r="U52" i="8"/>
  <c r="V52" i="8"/>
  <c r="W52" i="8"/>
  <c r="X52" i="8"/>
  <c r="Y52" i="8"/>
  <c r="T53" i="8"/>
  <c r="U53" i="8"/>
  <c r="V53" i="8"/>
  <c r="W53" i="8"/>
  <c r="X53" i="8"/>
  <c r="Y53" i="8"/>
  <c r="T54" i="8"/>
  <c r="U54" i="8"/>
  <c r="V54" i="8"/>
  <c r="W54" i="8"/>
  <c r="X54" i="8"/>
  <c r="Y54" i="8"/>
  <c r="T55" i="8"/>
  <c r="U55" i="8"/>
  <c r="V55" i="8"/>
  <c r="W55" i="8"/>
  <c r="X55" i="8"/>
  <c r="Y55" i="8"/>
  <c r="T56" i="8"/>
  <c r="U56" i="8"/>
  <c r="V56" i="8"/>
  <c r="W56" i="8"/>
  <c r="X56" i="8"/>
  <c r="Y56" i="8"/>
  <c r="T57" i="8"/>
  <c r="U57" i="8"/>
  <c r="V57" i="8"/>
  <c r="W57" i="8"/>
  <c r="X57" i="8"/>
  <c r="Y57" i="8"/>
  <c r="T58" i="8"/>
  <c r="U58" i="8"/>
  <c r="V58" i="8"/>
  <c r="W58" i="8"/>
  <c r="X58" i="8"/>
  <c r="Y58" i="8"/>
  <c r="T59" i="8"/>
  <c r="U59" i="8"/>
  <c r="V59" i="8"/>
  <c r="W59" i="8"/>
  <c r="X59" i="8"/>
  <c r="Y59" i="8"/>
  <c r="T60" i="8"/>
  <c r="U60" i="8"/>
  <c r="V60" i="8"/>
  <c r="W60" i="8"/>
  <c r="X60" i="8"/>
  <c r="Y60" i="8"/>
  <c r="T61" i="8"/>
  <c r="U61" i="8"/>
  <c r="V61" i="8"/>
  <c r="W61" i="8"/>
  <c r="X61" i="8"/>
  <c r="Y61" i="8"/>
  <c r="T62" i="8"/>
  <c r="U62" i="8"/>
  <c r="V62" i="8"/>
  <c r="W62" i="8"/>
  <c r="X62" i="8"/>
  <c r="Y62" i="8"/>
  <c r="T63" i="8"/>
  <c r="U63" i="8"/>
  <c r="V63" i="8"/>
  <c r="W63" i="8"/>
  <c r="X63" i="8"/>
  <c r="Y63" i="8"/>
  <c r="T64" i="8"/>
  <c r="U64" i="8"/>
  <c r="V64" i="8"/>
  <c r="W64" i="8"/>
  <c r="X64" i="8"/>
  <c r="Y64" i="8"/>
  <c r="T65" i="8"/>
  <c r="U65" i="8"/>
  <c r="V65" i="8"/>
  <c r="W65" i="8"/>
  <c r="X65" i="8"/>
  <c r="Y65" i="8"/>
  <c r="T66" i="8"/>
  <c r="U66" i="8"/>
  <c r="V66" i="8"/>
  <c r="W66" i="8"/>
  <c r="X66" i="8"/>
  <c r="Y66" i="8"/>
  <c r="T67" i="8"/>
  <c r="U67" i="8"/>
  <c r="V67" i="8"/>
  <c r="W67" i="8"/>
  <c r="X67" i="8"/>
  <c r="Y67" i="8"/>
  <c r="T68" i="8"/>
  <c r="U68" i="8"/>
  <c r="V68" i="8"/>
  <c r="W68" i="8"/>
  <c r="X68" i="8"/>
  <c r="Y68" i="8"/>
  <c r="U5" i="8"/>
  <c r="V5" i="8"/>
  <c r="W5" i="8"/>
  <c r="X5" i="8"/>
  <c r="Y5" i="8"/>
  <c r="T5" i="8"/>
  <c r="J6" i="8"/>
  <c r="K6" i="8"/>
  <c r="L6" i="8"/>
  <c r="M6" i="8"/>
  <c r="N6" i="8"/>
  <c r="O6" i="8"/>
  <c r="J7" i="8"/>
  <c r="K7" i="8"/>
  <c r="L7" i="8"/>
  <c r="M7" i="8"/>
  <c r="N7" i="8"/>
  <c r="O7" i="8"/>
  <c r="J8" i="8"/>
  <c r="K8" i="8"/>
  <c r="L8" i="8"/>
  <c r="M8" i="8"/>
  <c r="N8" i="8"/>
  <c r="O8" i="8"/>
  <c r="J9" i="8"/>
  <c r="K9" i="8"/>
  <c r="L9" i="8"/>
  <c r="M9" i="8"/>
  <c r="N9" i="8"/>
  <c r="O9" i="8"/>
  <c r="J10" i="8"/>
  <c r="K10" i="8"/>
  <c r="L10" i="8"/>
  <c r="M10" i="8"/>
  <c r="N10" i="8"/>
  <c r="O10" i="8"/>
  <c r="J11" i="8"/>
  <c r="K11" i="8"/>
  <c r="L11" i="8"/>
  <c r="M11" i="8"/>
  <c r="N11" i="8"/>
  <c r="O11" i="8"/>
  <c r="J12" i="8"/>
  <c r="K12" i="8"/>
  <c r="L12" i="8"/>
  <c r="M12" i="8"/>
  <c r="N12" i="8"/>
  <c r="O12" i="8"/>
  <c r="J13" i="8"/>
  <c r="K13" i="8"/>
  <c r="L13" i="8"/>
  <c r="M13" i="8"/>
  <c r="N13" i="8"/>
  <c r="O13" i="8"/>
  <c r="J14" i="8"/>
  <c r="K14" i="8"/>
  <c r="L14" i="8"/>
  <c r="M14" i="8"/>
  <c r="N14" i="8"/>
  <c r="O14" i="8"/>
  <c r="J15" i="8"/>
  <c r="K15" i="8"/>
  <c r="L15" i="8"/>
  <c r="M15" i="8"/>
  <c r="N15" i="8"/>
  <c r="O15" i="8"/>
  <c r="J16" i="8"/>
  <c r="K16" i="8"/>
  <c r="L16" i="8"/>
  <c r="M16" i="8"/>
  <c r="N16" i="8"/>
  <c r="O16" i="8"/>
  <c r="J17" i="8"/>
  <c r="K17" i="8"/>
  <c r="L17" i="8"/>
  <c r="M17" i="8"/>
  <c r="N17" i="8"/>
  <c r="O17" i="8"/>
  <c r="J18" i="8"/>
  <c r="K18" i="8"/>
  <c r="L18" i="8"/>
  <c r="M18" i="8"/>
  <c r="N18" i="8"/>
  <c r="O18" i="8"/>
  <c r="J19" i="8"/>
  <c r="K19" i="8"/>
  <c r="L19" i="8"/>
  <c r="M19" i="8"/>
  <c r="N19" i="8"/>
  <c r="O19" i="8"/>
  <c r="J20" i="8"/>
  <c r="K20" i="8"/>
  <c r="L20" i="8"/>
  <c r="M20" i="8"/>
  <c r="N20" i="8"/>
  <c r="O20" i="8"/>
  <c r="J21" i="8"/>
  <c r="K21" i="8"/>
  <c r="L21" i="8"/>
  <c r="M21" i="8"/>
  <c r="N21" i="8"/>
  <c r="O21" i="8"/>
  <c r="J22" i="8"/>
  <c r="K22" i="8"/>
  <c r="L22" i="8"/>
  <c r="M22" i="8"/>
  <c r="N22" i="8"/>
  <c r="O22" i="8"/>
  <c r="J23" i="8"/>
  <c r="K23" i="8"/>
  <c r="L23" i="8"/>
  <c r="M23" i="8"/>
  <c r="N23" i="8"/>
  <c r="O23" i="8"/>
  <c r="J24" i="8"/>
  <c r="K24" i="8"/>
  <c r="L24" i="8"/>
  <c r="M24" i="8"/>
  <c r="N24" i="8"/>
  <c r="O24" i="8"/>
  <c r="J25" i="8"/>
  <c r="K25" i="8"/>
  <c r="L25" i="8"/>
  <c r="M25" i="8"/>
  <c r="N25" i="8"/>
  <c r="O25" i="8"/>
  <c r="J26" i="8"/>
  <c r="K26" i="8"/>
  <c r="L26" i="8"/>
  <c r="M26" i="8"/>
  <c r="N26" i="8"/>
  <c r="O26" i="8"/>
  <c r="J27" i="8"/>
  <c r="K27" i="8"/>
  <c r="L27" i="8"/>
  <c r="M27" i="8"/>
  <c r="N27" i="8"/>
  <c r="O27" i="8"/>
  <c r="J28" i="8"/>
  <c r="K28" i="8"/>
  <c r="L28" i="8"/>
  <c r="M28" i="8"/>
  <c r="N28" i="8"/>
  <c r="O28" i="8"/>
  <c r="J29" i="8"/>
  <c r="K29" i="8"/>
  <c r="L29" i="8"/>
  <c r="M29" i="8"/>
  <c r="N29" i="8"/>
  <c r="O29" i="8"/>
  <c r="J30" i="8"/>
  <c r="K30" i="8"/>
  <c r="L30" i="8"/>
  <c r="M30" i="8"/>
  <c r="N30" i="8"/>
  <c r="O30" i="8"/>
  <c r="J31" i="8"/>
  <c r="K31" i="8"/>
  <c r="L31" i="8"/>
  <c r="M31" i="8"/>
  <c r="N31" i="8"/>
  <c r="O31" i="8"/>
  <c r="J32" i="8"/>
  <c r="K32" i="8"/>
  <c r="L32" i="8"/>
  <c r="M32" i="8"/>
  <c r="N32" i="8"/>
  <c r="O32" i="8"/>
  <c r="J33" i="8"/>
  <c r="K33" i="8"/>
  <c r="L33" i="8"/>
  <c r="M33" i="8"/>
  <c r="N33" i="8"/>
  <c r="O33" i="8"/>
  <c r="J34" i="8"/>
  <c r="K34" i="8"/>
  <c r="L34" i="8"/>
  <c r="M34" i="8"/>
  <c r="N34" i="8"/>
  <c r="O34" i="8"/>
  <c r="J35" i="8"/>
  <c r="K35" i="8"/>
  <c r="L35" i="8"/>
  <c r="M35" i="8"/>
  <c r="N35" i="8"/>
  <c r="O35" i="8"/>
  <c r="J36" i="8"/>
  <c r="K36" i="8"/>
  <c r="L36" i="8"/>
  <c r="M36" i="8"/>
  <c r="N36" i="8"/>
  <c r="O36" i="8"/>
  <c r="J37" i="8"/>
  <c r="K37" i="8"/>
  <c r="L37" i="8"/>
  <c r="M37" i="8"/>
  <c r="N37" i="8"/>
  <c r="O37" i="8"/>
  <c r="J38" i="8"/>
  <c r="K38" i="8"/>
  <c r="L38" i="8"/>
  <c r="M38" i="8"/>
  <c r="N38" i="8"/>
  <c r="O38" i="8"/>
  <c r="J39" i="8"/>
  <c r="K39" i="8"/>
  <c r="L39" i="8"/>
  <c r="M39" i="8"/>
  <c r="N39" i="8"/>
  <c r="O39" i="8"/>
  <c r="J40" i="8"/>
  <c r="K40" i="8"/>
  <c r="L40" i="8"/>
  <c r="M40" i="8"/>
  <c r="N40" i="8"/>
  <c r="O40" i="8"/>
  <c r="J41" i="8"/>
  <c r="K41" i="8"/>
  <c r="L41" i="8"/>
  <c r="M41" i="8"/>
  <c r="N41" i="8"/>
  <c r="O41" i="8"/>
  <c r="J42" i="8"/>
  <c r="K42" i="8"/>
  <c r="L42" i="8"/>
  <c r="M42" i="8"/>
  <c r="N42" i="8"/>
  <c r="O42" i="8"/>
  <c r="J43" i="8"/>
  <c r="K43" i="8"/>
  <c r="L43" i="8"/>
  <c r="M43" i="8"/>
  <c r="N43" i="8"/>
  <c r="O43" i="8"/>
  <c r="J44" i="8"/>
  <c r="K44" i="8"/>
  <c r="L44" i="8"/>
  <c r="M44" i="8"/>
  <c r="N44" i="8"/>
  <c r="O44" i="8"/>
  <c r="J45" i="8"/>
  <c r="K45" i="8"/>
  <c r="L45" i="8"/>
  <c r="M45" i="8"/>
  <c r="N45" i="8"/>
  <c r="O45" i="8"/>
  <c r="J46" i="8"/>
  <c r="K46" i="8"/>
  <c r="L46" i="8"/>
  <c r="M46" i="8"/>
  <c r="N46" i="8"/>
  <c r="O46" i="8"/>
  <c r="J47" i="8"/>
  <c r="K47" i="8"/>
  <c r="L47" i="8"/>
  <c r="M47" i="8"/>
  <c r="N47" i="8"/>
  <c r="O47" i="8"/>
  <c r="J48" i="8"/>
  <c r="K48" i="8"/>
  <c r="L48" i="8"/>
  <c r="M48" i="8"/>
  <c r="N48" i="8"/>
  <c r="O48" i="8"/>
  <c r="J49" i="8"/>
  <c r="K49" i="8"/>
  <c r="L49" i="8"/>
  <c r="M49" i="8"/>
  <c r="N49" i="8"/>
  <c r="O49" i="8"/>
  <c r="J50" i="8"/>
  <c r="K50" i="8"/>
  <c r="L50" i="8"/>
  <c r="M50" i="8"/>
  <c r="N50" i="8"/>
  <c r="O50" i="8"/>
  <c r="J51" i="8"/>
  <c r="K51" i="8"/>
  <c r="L51" i="8"/>
  <c r="M51" i="8"/>
  <c r="N51" i="8"/>
  <c r="O51" i="8"/>
  <c r="J52" i="8"/>
  <c r="K52" i="8"/>
  <c r="L52" i="8"/>
  <c r="M52" i="8"/>
  <c r="N52" i="8"/>
  <c r="O52" i="8"/>
  <c r="J53" i="8"/>
  <c r="K53" i="8"/>
  <c r="L53" i="8"/>
  <c r="M53" i="8"/>
  <c r="N53" i="8"/>
  <c r="O53" i="8"/>
  <c r="J54" i="8"/>
  <c r="K54" i="8"/>
  <c r="L54" i="8"/>
  <c r="M54" i="8"/>
  <c r="N54" i="8"/>
  <c r="O54" i="8"/>
  <c r="J55" i="8"/>
  <c r="K55" i="8"/>
  <c r="L55" i="8"/>
  <c r="M55" i="8"/>
  <c r="N55" i="8"/>
  <c r="O55" i="8"/>
  <c r="J56" i="8"/>
  <c r="K56" i="8"/>
  <c r="L56" i="8"/>
  <c r="M56" i="8"/>
  <c r="N56" i="8"/>
  <c r="O56" i="8"/>
  <c r="J57" i="8"/>
  <c r="K57" i="8"/>
  <c r="L57" i="8"/>
  <c r="M57" i="8"/>
  <c r="N57" i="8"/>
  <c r="O57" i="8"/>
  <c r="J58" i="8"/>
  <c r="K58" i="8"/>
  <c r="L58" i="8"/>
  <c r="M58" i="8"/>
  <c r="N58" i="8"/>
  <c r="O58" i="8"/>
  <c r="J59" i="8"/>
  <c r="K59" i="8"/>
  <c r="L59" i="8"/>
  <c r="M59" i="8"/>
  <c r="N59" i="8"/>
  <c r="O59" i="8"/>
  <c r="J60" i="8"/>
  <c r="K60" i="8"/>
  <c r="L60" i="8"/>
  <c r="M60" i="8"/>
  <c r="N60" i="8"/>
  <c r="O60" i="8"/>
  <c r="J61" i="8"/>
  <c r="K61" i="8"/>
  <c r="L61" i="8"/>
  <c r="M61" i="8"/>
  <c r="N61" i="8"/>
  <c r="O61" i="8"/>
  <c r="J62" i="8"/>
  <c r="K62" i="8"/>
  <c r="L62" i="8"/>
  <c r="M62" i="8"/>
  <c r="N62" i="8"/>
  <c r="O62" i="8"/>
  <c r="J63" i="8"/>
  <c r="K63" i="8"/>
  <c r="L63" i="8"/>
  <c r="M63" i="8"/>
  <c r="N63" i="8"/>
  <c r="O63" i="8"/>
  <c r="J64" i="8"/>
  <c r="K64" i="8"/>
  <c r="L64" i="8"/>
  <c r="M64" i="8"/>
  <c r="N64" i="8"/>
  <c r="O64" i="8"/>
  <c r="J65" i="8"/>
  <c r="K65" i="8"/>
  <c r="L65" i="8"/>
  <c r="M65" i="8"/>
  <c r="N65" i="8"/>
  <c r="O65" i="8"/>
  <c r="J66" i="8"/>
  <c r="K66" i="8"/>
  <c r="L66" i="8"/>
  <c r="M66" i="8"/>
  <c r="N66" i="8"/>
  <c r="O66" i="8"/>
  <c r="J67" i="8"/>
  <c r="K67" i="8"/>
  <c r="L67" i="8"/>
  <c r="M67" i="8"/>
  <c r="N67" i="8"/>
  <c r="O67" i="8"/>
  <c r="J68" i="8"/>
  <c r="K68" i="8"/>
  <c r="L68" i="8"/>
  <c r="M68" i="8"/>
  <c r="N68" i="8"/>
  <c r="O68" i="8"/>
  <c r="K5" i="8"/>
  <c r="L5" i="8"/>
  <c r="M5" i="8"/>
  <c r="N5" i="8"/>
  <c r="O5" i="8"/>
  <c r="J5" i="8"/>
  <c r="BT7" i="5"/>
  <c r="BS7" i="5"/>
  <c r="BT8" i="5"/>
  <c r="BS8" i="5"/>
  <c r="BT6" i="5"/>
  <c r="BS6" i="5"/>
  <c r="BT2" i="5"/>
  <c r="BS2" i="5"/>
  <c r="BR2" i="5"/>
  <c r="BQ2" i="5"/>
  <c r="BK16" i="5"/>
  <c r="BK15" i="5"/>
  <c r="BJ14" i="5"/>
  <c r="BJ13" i="5"/>
  <c r="BI12" i="5"/>
  <c r="BI11" i="5"/>
  <c r="BH10" i="5"/>
  <c r="BH9" i="5"/>
  <c r="BG8" i="5"/>
  <c r="BG7" i="5"/>
  <c r="BF6" i="5"/>
  <c r="BF5" i="5"/>
  <c r="BO2" i="5"/>
  <c r="BN2" i="5"/>
  <c r="BM2" i="5"/>
  <c r="BL2" i="5"/>
  <c r="BK2" i="5"/>
  <c r="BJ2" i="5"/>
  <c r="BI2" i="5"/>
  <c r="BH2" i="5"/>
  <c r="BG2" i="5"/>
  <c r="BF2" i="5"/>
  <c r="BE2" i="5"/>
  <c r="BD2" i="5"/>
  <c r="BA2" i="5" a="1"/>
  <c r="BA2" i="5" s="1"/>
  <c r="BA5" i="5"/>
  <c r="BA9" i="5"/>
  <c r="BA13" i="5"/>
  <c r="BA17" i="5"/>
  <c r="BA21" i="5"/>
  <c r="Z2" i="5" a="1"/>
  <c r="Z2" i="5"/>
  <c r="AB2" i="5"/>
  <c r="AC2" i="5"/>
  <c r="AD2" i="5"/>
  <c r="AF2" i="5"/>
  <c r="AG2" i="5"/>
  <c r="AH2" i="5"/>
  <c r="AJ2" i="5"/>
  <c r="AK2" i="5"/>
  <c r="AL2" i="5"/>
  <c r="AN2" i="5"/>
  <c r="AO2" i="5"/>
  <c r="AP2" i="5"/>
  <c r="AR2" i="5"/>
  <c r="AS2" i="5"/>
  <c r="AT2" i="5"/>
  <c r="Z3" i="5"/>
  <c r="AA3" i="5"/>
  <c r="AB3" i="5"/>
  <c r="AD3" i="5"/>
  <c r="AE3" i="5"/>
  <c r="AF3" i="5"/>
  <c r="AH3" i="5"/>
  <c r="AI3" i="5"/>
  <c r="AJ3" i="5"/>
  <c r="AL3" i="5"/>
  <c r="AM3" i="5"/>
  <c r="AN3" i="5"/>
  <c r="AP3" i="5"/>
  <c r="AQ3" i="5"/>
  <c r="AR3" i="5"/>
  <c r="AT3" i="5"/>
  <c r="AU3" i="5"/>
  <c r="Z4" i="5"/>
  <c r="AB4" i="5"/>
  <c r="AC4" i="5"/>
  <c r="AD4" i="5"/>
  <c r="AF4" i="5"/>
  <c r="AG4" i="5"/>
  <c r="AH4" i="5"/>
  <c r="AJ4" i="5"/>
  <c r="AK4" i="5"/>
  <c r="AL4" i="5"/>
  <c r="AN4" i="5"/>
  <c r="AO4" i="5"/>
  <c r="AP4" i="5"/>
  <c r="AR4" i="5"/>
  <c r="AS4" i="5"/>
  <c r="AT4" i="5"/>
  <c r="Z5" i="5"/>
  <c r="AA5" i="5"/>
  <c r="AB5" i="5"/>
  <c r="AD5" i="5"/>
  <c r="AE5" i="5"/>
  <c r="AF5" i="5"/>
  <c r="AH5" i="5"/>
  <c r="AI5" i="5"/>
  <c r="AJ5" i="5"/>
  <c r="AL5" i="5"/>
  <c r="AM5" i="5"/>
  <c r="AN5" i="5"/>
  <c r="AP5" i="5"/>
  <c r="AQ5" i="5"/>
  <c r="AR5" i="5"/>
  <c r="AT5" i="5"/>
  <c r="AU5" i="5"/>
  <c r="Z6" i="5"/>
  <c r="AB6" i="5"/>
  <c r="AC6" i="5"/>
  <c r="AD6" i="5"/>
  <c r="AF6" i="5"/>
  <c r="AG6" i="5"/>
  <c r="AH6" i="5"/>
  <c r="AJ6" i="5"/>
  <c r="AK6" i="5"/>
  <c r="AL6" i="5"/>
  <c r="AN6" i="5"/>
  <c r="AO6" i="5"/>
  <c r="AP6" i="5"/>
  <c r="AR6" i="5"/>
  <c r="AS6" i="5"/>
  <c r="AT6" i="5"/>
  <c r="Z7" i="5"/>
  <c r="AA7" i="5"/>
  <c r="AB7" i="5"/>
  <c r="AD7" i="5"/>
  <c r="AE7" i="5"/>
  <c r="AF7" i="5"/>
  <c r="AH7" i="5"/>
  <c r="AI7" i="5"/>
  <c r="AJ7" i="5"/>
  <c r="AL7" i="5"/>
  <c r="AM7" i="5"/>
  <c r="AN7" i="5"/>
  <c r="AP7" i="5"/>
  <c r="AQ7" i="5"/>
  <c r="AR7" i="5"/>
  <c r="AT7" i="5"/>
  <c r="AU7" i="5"/>
  <c r="Z8" i="5"/>
  <c r="AB8" i="5"/>
  <c r="AC8" i="5"/>
  <c r="AD8" i="5"/>
  <c r="AF8" i="5"/>
  <c r="AG8" i="5"/>
  <c r="AH8" i="5"/>
  <c r="AJ8" i="5"/>
  <c r="AK8" i="5"/>
  <c r="AL8" i="5"/>
  <c r="AN8" i="5"/>
  <c r="AO8" i="5"/>
  <c r="AP8" i="5"/>
  <c r="AR8" i="5"/>
  <c r="AS8" i="5"/>
  <c r="AT8" i="5"/>
  <c r="Z9" i="5"/>
  <c r="AA9" i="5"/>
  <c r="AB9" i="5"/>
  <c r="AD9" i="5"/>
  <c r="AE9" i="5"/>
  <c r="AF9" i="5"/>
  <c r="AH9" i="5"/>
  <c r="AI9" i="5"/>
  <c r="AJ9" i="5"/>
  <c r="AL9" i="5"/>
  <c r="AM9" i="5"/>
  <c r="AN9" i="5"/>
  <c r="AP9" i="5"/>
  <c r="AQ9" i="5"/>
  <c r="AR9" i="5"/>
  <c r="AT9" i="5"/>
  <c r="AU9" i="5"/>
  <c r="Z10" i="5"/>
  <c r="AB10" i="5"/>
  <c r="AC10" i="5"/>
  <c r="AD10" i="5"/>
  <c r="AF10" i="5"/>
  <c r="AG10" i="5"/>
  <c r="AH10" i="5"/>
  <c r="AJ10" i="5"/>
  <c r="AK10" i="5"/>
  <c r="AL10" i="5"/>
  <c r="AN10" i="5"/>
  <c r="AO10" i="5"/>
  <c r="AP10" i="5"/>
  <c r="AR10" i="5"/>
  <c r="AS10" i="5"/>
  <c r="AT10" i="5"/>
  <c r="Z11" i="5"/>
  <c r="AA11" i="5"/>
  <c r="AB11" i="5"/>
  <c r="AD11" i="5"/>
  <c r="AE11" i="5"/>
  <c r="AF11" i="5"/>
  <c r="AH11" i="5"/>
  <c r="AI11" i="5"/>
  <c r="AJ11" i="5"/>
  <c r="AL11" i="5"/>
  <c r="AM11" i="5"/>
  <c r="AN11" i="5"/>
  <c r="AP11" i="5"/>
  <c r="AQ11" i="5"/>
  <c r="AR11" i="5"/>
  <c r="AT11" i="5"/>
  <c r="AU11" i="5"/>
  <c r="Z12" i="5"/>
  <c r="AB12" i="5"/>
  <c r="AC12" i="5"/>
  <c r="AD12" i="5"/>
  <c r="AF12" i="5"/>
  <c r="AG12" i="5"/>
  <c r="AH12" i="5"/>
  <c r="AJ12" i="5"/>
  <c r="AK12" i="5"/>
  <c r="AL12" i="5"/>
  <c r="AN12" i="5"/>
  <c r="AO12" i="5"/>
  <c r="AP12" i="5"/>
  <c r="AR12" i="5"/>
  <c r="AS12" i="5"/>
  <c r="AT12" i="5"/>
  <c r="Z13" i="5"/>
  <c r="AA13" i="5"/>
  <c r="AB13" i="5"/>
  <c r="AD13" i="5"/>
  <c r="AE13" i="5"/>
  <c r="AF13" i="5"/>
  <c r="AH13" i="5"/>
  <c r="AI13" i="5"/>
  <c r="AJ13" i="5"/>
  <c r="AL13" i="5"/>
  <c r="AM13" i="5"/>
  <c r="AN13" i="5"/>
  <c r="AP13" i="5"/>
  <c r="AQ13" i="5"/>
  <c r="AR13" i="5"/>
  <c r="AT13" i="5"/>
  <c r="AU13" i="5"/>
  <c r="Z14" i="5"/>
  <c r="AB14" i="5"/>
  <c r="AC14" i="5"/>
  <c r="AD14" i="5"/>
  <c r="AF14" i="5"/>
  <c r="AG14" i="5"/>
  <c r="AH14" i="5"/>
  <c r="AJ14" i="5"/>
  <c r="AK14" i="5"/>
  <c r="AL14" i="5"/>
  <c r="AN14" i="5"/>
  <c r="AO14" i="5"/>
  <c r="AP14" i="5"/>
  <c r="AR14" i="5"/>
  <c r="AS14" i="5"/>
  <c r="AT14" i="5"/>
  <c r="Z15" i="5"/>
  <c r="AA15" i="5"/>
  <c r="AB15" i="5"/>
  <c r="AD15" i="5"/>
  <c r="AE15" i="5"/>
  <c r="AF15" i="5"/>
  <c r="AH15" i="5"/>
  <c r="AI15" i="5"/>
  <c r="AJ15" i="5"/>
  <c r="AL15" i="5"/>
  <c r="AM15" i="5"/>
  <c r="AN15" i="5"/>
  <c r="AP15" i="5"/>
  <c r="AQ15" i="5"/>
  <c r="AR15" i="5"/>
  <c r="AT15" i="5"/>
  <c r="AU15" i="5"/>
  <c r="Z16" i="5"/>
  <c r="AB16" i="5"/>
  <c r="AC16" i="5"/>
  <c r="AD16" i="5"/>
  <c r="AF16" i="5"/>
  <c r="AG16" i="5"/>
  <c r="AH16" i="5"/>
  <c r="AJ16" i="5"/>
  <c r="AK16" i="5"/>
  <c r="AL16" i="5"/>
  <c r="AN16" i="5"/>
  <c r="AO16" i="5"/>
  <c r="AP16" i="5"/>
  <c r="AR16" i="5"/>
  <c r="AS16" i="5"/>
  <c r="AT16" i="5"/>
  <c r="Z17" i="5"/>
  <c r="AA17" i="5"/>
  <c r="AB17" i="5"/>
  <c r="AD17" i="5"/>
  <c r="AE17" i="5"/>
  <c r="AF17" i="5"/>
  <c r="AH17" i="5"/>
  <c r="AI17" i="5"/>
  <c r="AJ17" i="5"/>
  <c r="AK17" i="5"/>
  <c r="AL17" i="5"/>
  <c r="AM17" i="5"/>
  <c r="AN17" i="5"/>
  <c r="AO17" i="5"/>
  <c r="AP17" i="5"/>
  <c r="AQ17" i="5"/>
  <c r="AR17" i="5"/>
  <c r="AS17" i="5"/>
  <c r="AT17" i="5"/>
  <c r="AU17" i="5"/>
  <c r="Z18" i="5"/>
  <c r="AA18" i="5"/>
  <c r="AB18" i="5"/>
  <c r="AC18" i="5"/>
  <c r="AD18" i="5"/>
  <c r="AE18" i="5"/>
  <c r="AF18" i="5"/>
  <c r="AG18" i="5"/>
  <c r="AH18" i="5"/>
  <c r="AI18" i="5"/>
  <c r="AJ18" i="5"/>
  <c r="AK18" i="5"/>
  <c r="AL18" i="5"/>
  <c r="AM18" i="5"/>
  <c r="AN18" i="5"/>
  <c r="AO18" i="5"/>
  <c r="AP18" i="5"/>
  <c r="AQ18" i="5"/>
  <c r="AR18" i="5"/>
  <c r="AS18" i="5"/>
  <c r="AT18" i="5"/>
  <c r="AU18" i="5"/>
  <c r="Z19" i="5"/>
  <c r="AA19" i="5"/>
  <c r="AB19" i="5"/>
  <c r="AC19" i="5"/>
  <c r="AD19" i="5"/>
  <c r="AE19" i="5"/>
  <c r="AF19" i="5"/>
  <c r="AG19" i="5"/>
  <c r="AH19" i="5"/>
  <c r="AI19" i="5"/>
  <c r="AJ19" i="5"/>
  <c r="AK19" i="5"/>
  <c r="AL19" i="5"/>
  <c r="AM19" i="5"/>
  <c r="AN19" i="5"/>
  <c r="AO19" i="5"/>
  <c r="AP19" i="5"/>
  <c r="AQ19" i="5"/>
  <c r="AR19" i="5"/>
  <c r="AS19" i="5"/>
  <c r="AT19" i="5"/>
  <c r="AU19" i="5"/>
  <c r="Z20" i="5"/>
  <c r="AA20" i="5"/>
  <c r="AB20" i="5"/>
  <c r="AC20" i="5"/>
  <c r="AD20" i="5"/>
  <c r="AE20" i="5"/>
  <c r="AF20" i="5"/>
  <c r="AG20" i="5"/>
  <c r="AH20" i="5"/>
  <c r="AI20" i="5"/>
  <c r="AJ20" i="5"/>
  <c r="AK20" i="5"/>
  <c r="AL20" i="5"/>
  <c r="AM20" i="5"/>
  <c r="AN20" i="5"/>
  <c r="AO20" i="5"/>
  <c r="AP20" i="5"/>
  <c r="AQ20" i="5"/>
  <c r="AR20" i="5"/>
  <c r="AS20" i="5"/>
  <c r="AT20" i="5"/>
  <c r="AU20" i="5"/>
  <c r="Z21" i="5"/>
  <c r="AA21" i="5"/>
  <c r="AB21" i="5"/>
  <c r="AC21" i="5"/>
  <c r="AD21" i="5"/>
  <c r="AE21" i="5"/>
  <c r="AF21" i="5"/>
  <c r="AG21" i="5"/>
  <c r="AH21" i="5"/>
  <c r="AI21" i="5"/>
  <c r="AJ21" i="5"/>
  <c r="AK21" i="5"/>
  <c r="AL21" i="5"/>
  <c r="AM21" i="5"/>
  <c r="AN21" i="5"/>
  <c r="AO21" i="5"/>
  <c r="AP21" i="5"/>
  <c r="AQ21" i="5"/>
  <c r="AR21" i="5"/>
  <c r="AS21" i="5"/>
  <c r="AT21" i="5"/>
  <c r="AU21" i="5"/>
  <c r="Z22" i="5"/>
  <c r="AA22" i="5"/>
  <c r="AB22" i="5"/>
  <c r="AC22" i="5"/>
  <c r="AD22" i="5"/>
  <c r="AE22" i="5"/>
  <c r="AF22" i="5"/>
  <c r="AG22" i="5"/>
  <c r="AH22" i="5"/>
  <c r="AI22" i="5"/>
  <c r="AJ22" i="5"/>
  <c r="AK22" i="5"/>
  <c r="AL22" i="5"/>
  <c r="AM22" i="5"/>
  <c r="AN22" i="5"/>
  <c r="AO22" i="5"/>
  <c r="AP22" i="5"/>
  <c r="AQ22" i="5"/>
  <c r="AR22" i="5"/>
  <c r="AS22" i="5"/>
  <c r="AT22" i="5"/>
  <c r="AU22" i="5"/>
  <c r="Z23" i="5"/>
  <c r="AA23" i="5"/>
  <c r="AB23" i="5"/>
  <c r="AC23" i="5"/>
  <c r="AD23" i="5"/>
  <c r="AE23" i="5"/>
  <c r="AF23" i="5"/>
  <c r="AG23" i="5"/>
  <c r="AH23" i="5"/>
  <c r="AI23" i="5"/>
  <c r="AJ23" i="5"/>
  <c r="AK23" i="5"/>
  <c r="AL23" i="5"/>
  <c r="AM23" i="5"/>
  <c r="AN23" i="5"/>
  <c r="AO23" i="5"/>
  <c r="AP23" i="5"/>
  <c r="AQ23" i="5"/>
  <c r="AR23" i="5"/>
  <c r="AS23" i="5"/>
  <c r="AT23" i="5"/>
  <c r="AU23" i="5"/>
  <c r="B51" i="5" a="1"/>
  <c r="C51" i="5" s="1"/>
  <c r="E51" i="5"/>
  <c r="G51" i="5"/>
  <c r="K51" i="5"/>
  <c r="L51" i="5"/>
  <c r="P51" i="5"/>
  <c r="Q51" i="5"/>
  <c r="U51" i="5"/>
  <c r="W51" i="5"/>
  <c r="E52" i="5"/>
  <c r="F52" i="5"/>
  <c r="J52" i="5"/>
  <c r="K52" i="5"/>
  <c r="O52" i="5"/>
  <c r="Q52" i="5"/>
  <c r="U52" i="5"/>
  <c r="V52" i="5"/>
  <c r="D53" i="5"/>
  <c r="E53" i="5"/>
  <c r="I53" i="5"/>
  <c r="K53" i="5"/>
  <c r="O53" i="5"/>
  <c r="P53" i="5"/>
  <c r="T53" i="5"/>
  <c r="U53" i="5"/>
  <c r="C54" i="5"/>
  <c r="E54" i="5"/>
  <c r="I54" i="5"/>
  <c r="J54" i="5"/>
  <c r="N54" i="5"/>
  <c r="O54" i="5"/>
  <c r="S54" i="5"/>
  <c r="U54" i="5"/>
  <c r="C55" i="5"/>
  <c r="D55" i="5"/>
  <c r="H55" i="5"/>
  <c r="I55" i="5"/>
  <c r="M55" i="5"/>
  <c r="O55" i="5"/>
  <c r="S55" i="5"/>
  <c r="T55" i="5"/>
  <c r="B56" i="5"/>
  <c r="C56" i="5"/>
  <c r="G56" i="5"/>
  <c r="I56" i="5"/>
  <c r="M56" i="5"/>
  <c r="N56" i="5"/>
  <c r="R56" i="5"/>
  <c r="S56" i="5"/>
  <c r="W56" i="5"/>
  <c r="C57" i="5"/>
  <c r="G57" i="5"/>
  <c r="H57" i="5"/>
  <c r="L57" i="5"/>
  <c r="M57" i="5"/>
  <c r="Q57" i="5"/>
  <c r="S57" i="5"/>
  <c r="W57" i="5"/>
  <c r="B58" i="5"/>
  <c r="F58" i="5"/>
  <c r="G58" i="5"/>
  <c r="K58" i="5"/>
  <c r="M58" i="5"/>
  <c r="Q58" i="5"/>
  <c r="R58" i="5"/>
  <c r="V58" i="5"/>
  <c r="W58" i="5"/>
  <c r="E59" i="5"/>
  <c r="G59" i="5"/>
  <c r="K59" i="5"/>
  <c r="L59" i="5"/>
  <c r="P59" i="5"/>
  <c r="Q59" i="5"/>
  <c r="U59" i="5"/>
  <c r="W59" i="5"/>
  <c r="E60" i="5"/>
  <c r="F60" i="5"/>
  <c r="J60" i="5"/>
  <c r="K60" i="5"/>
  <c r="O60" i="5"/>
  <c r="Q60" i="5"/>
  <c r="U60" i="5"/>
  <c r="V60" i="5"/>
  <c r="D61" i="5"/>
  <c r="E61" i="5"/>
  <c r="I61" i="5"/>
  <c r="K61" i="5"/>
  <c r="O61" i="5"/>
  <c r="P61" i="5"/>
  <c r="T61" i="5"/>
  <c r="U61" i="5"/>
  <c r="C62" i="5"/>
  <c r="E62" i="5"/>
  <c r="I62" i="5"/>
  <c r="J62" i="5"/>
  <c r="N62" i="5"/>
  <c r="O62" i="5"/>
  <c r="S62" i="5"/>
  <c r="U62" i="5"/>
  <c r="C63" i="5"/>
  <c r="D63" i="5"/>
  <c r="H63" i="5"/>
  <c r="I63" i="5"/>
  <c r="M63" i="5"/>
  <c r="O63" i="5"/>
  <c r="S63" i="5"/>
  <c r="T63" i="5"/>
  <c r="B64" i="5"/>
  <c r="C64" i="5"/>
  <c r="G64" i="5"/>
  <c r="I64" i="5"/>
  <c r="M64" i="5"/>
  <c r="N64" i="5"/>
  <c r="R64" i="5"/>
  <c r="S64" i="5"/>
  <c r="W64" i="5"/>
  <c r="C65" i="5"/>
  <c r="G65" i="5"/>
  <c r="H65" i="5"/>
  <c r="L65" i="5"/>
  <c r="M65" i="5"/>
  <c r="Q65" i="5"/>
  <c r="S65" i="5"/>
  <c r="W65" i="5"/>
  <c r="B66" i="5"/>
  <c r="F66" i="5"/>
  <c r="G66" i="5"/>
  <c r="K66" i="5"/>
  <c r="L66" i="5"/>
  <c r="O66" i="5"/>
  <c r="P66" i="5"/>
  <c r="S66" i="5"/>
  <c r="T66" i="5"/>
  <c r="W66" i="5"/>
  <c r="B67" i="5"/>
  <c r="E67" i="5"/>
  <c r="F67" i="5"/>
  <c r="I67" i="5"/>
  <c r="J67" i="5"/>
  <c r="M67" i="5"/>
  <c r="N67" i="5"/>
  <c r="P67" i="5"/>
  <c r="Q67" i="5"/>
  <c r="R67" i="5"/>
  <c r="T67" i="5"/>
  <c r="U67" i="5"/>
  <c r="V67" i="5"/>
  <c r="B68" i="5"/>
  <c r="C68" i="5"/>
  <c r="D68" i="5"/>
  <c r="F68" i="5"/>
  <c r="G68" i="5"/>
  <c r="H68" i="5"/>
  <c r="J68" i="5"/>
  <c r="K68" i="5"/>
  <c r="L68" i="5"/>
  <c r="N68" i="5"/>
  <c r="O68" i="5"/>
  <c r="P68" i="5"/>
  <c r="R68" i="5"/>
  <c r="S68" i="5"/>
  <c r="T68" i="5"/>
  <c r="V68" i="5"/>
  <c r="W68" i="5"/>
  <c r="B69" i="5"/>
  <c r="D69" i="5"/>
  <c r="E69" i="5"/>
  <c r="F69" i="5"/>
  <c r="H69" i="5"/>
  <c r="I69" i="5"/>
  <c r="J69" i="5"/>
  <c r="L69" i="5"/>
  <c r="M69" i="5"/>
  <c r="N69" i="5"/>
  <c r="P69" i="5"/>
  <c r="Q69" i="5"/>
  <c r="R69" i="5"/>
  <c r="T69" i="5"/>
  <c r="U69" i="5"/>
  <c r="V69" i="5"/>
  <c r="B70" i="5"/>
  <c r="C70" i="5"/>
  <c r="D70" i="5"/>
  <c r="F70" i="5"/>
  <c r="G70" i="5"/>
  <c r="H70" i="5"/>
  <c r="J70" i="5"/>
  <c r="K70" i="5"/>
  <c r="L70" i="5"/>
  <c r="N70" i="5"/>
  <c r="O70" i="5"/>
  <c r="P70" i="5"/>
  <c r="R70" i="5"/>
  <c r="S70" i="5"/>
  <c r="T70" i="5"/>
  <c r="V70" i="5"/>
  <c r="W70" i="5"/>
  <c r="B71" i="5"/>
  <c r="D71" i="5"/>
  <c r="E71" i="5"/>
  <c r="F71" i="5"/>
  <c r="H71" i="5"/>
  <c r="I71" i="5"/>
  <c r="J71" i="5"/>
  <c r="L71" i="5"/>
  <c r="M71" i="5"/>
  <c r="N71" i="5"/>
  <c r="P71" i="5"/>
  <c r="Q71" i="5"/>
  <c r="R71" i="5"/>
  <c r="T71" i="5"/>
  <c r="U71" i="5"/>
  <c r="V71" i="5"/>
  <c r="B72" i="5"/>
  <c r="C72" i="5"/>
  <c r="D72" i="5"/>
  <c r="F72" i="5"/>
  <c r="G72" i="5"/>
  <c r="H72" i="5"/>
  <c r="J72" i="5"/>
  <c r="K72" i="5"/>
  <c r="L72" i="5"/>
  <c r="N72" i="5"/>
  <c r="O72" i="5"/>
  <c r="P72" i="5"/>
  <c r="R72" i="5"/>
  <c r="S72" i="5"/>
  <c r="T72" i="5"/>
  <c r="V72" i="5"/>
  <c r="W72" i="5"/>
  <c r="B27" i="5" a="1"/>
  <c r="B27" i="5" s="1"/>
  <c r="C27" i="5"/>
  <c r="D27" i="5"/>
  <c r="E27" i="5"/>
  <c r="G27" i="5"/>
  <c r="H27" i="5"/>
  <c r="I27" i="5"/>
  <c r="K27" i="5"/>
  <c r="L27" i="5"/>
  <c r="M27" i="5"/>
  <c r="O27" i="5"/>
  <c r="P27" i="5"/>
  <c r="Q27" i="5"/>
  <c r="S27" i="5"/>
  <c r="T27" i="5"/>
  <c r="U27" i="5"/>
  <c r="W27" i="5"/>
  <c r="B28" i="5"/>
  <c r="C28" i="5"/>
  <c r="E28" i="5"/>
  <c r="F28" i="5"/>
  <c r="G28" i="5"/>
  <c r="I28" i="5"/>
  <c r="J28" i="5"/>
  <c r="K28" i="5"/>
  <c r="M28" i="5"/>
  <c r="N28" i="5"/>
  <c r="O28" i="5"/>
  <c r="Q28" i="5"/>
  <c r="R28" i="5"/>
  <c r="S28" i="5"/>
  <c r="U28" i="5"/>
  <c r="V28" i="5"/>
  <c r="W28" i="5"/>
  <c r="C29" i="5"/>
  <c r="D29" i="5"/>
  <c r="E29" i="5"/>
  <c r="G29" i="5"/>
  <c r="H29" i="5"/>
  <c r="I29" i="5"/>
  <c r="K29" i="5"/>
  <c r="L29" i="5"/>
  <c r="M29" i="5"/>
  <c r="O29" i="5"/>
  <c r="P29" i="5"/>
  <c r="Q29" i="5"/>
  <c r="S29" i="5"/>
  <c r="T29" i="5"/>
  <c r="U29" i="5"/>
  <c r="W29" i="5"/>
  <c r="B30" i="5"/>
  <c r="C30" i="5"/>
  <c r="E30" i="5"/>
  <c r="F30" i="5"/>
  <c r="G30" i="5"/>
  <c r="I30" i="5"/>
  <c r="J30" i="5"/>
  <c r="K30" i="5"/>
  <c r="M30" i="5"/>
  <c r="N30" i="5"/>
  <c r="O30" i="5"/>
  <c r="Q30" i="5"/>
  <c r="R30" i="5"/>
  <c r="S30" i="5"/>
  <c r="U30" i="5"/>
  <c r="V30" i="5"/>
  <c r="W30" i="5"/>
  <c r="C31" i="5"/>
  <c r="D31" i="5"/>
  <c r="E31" i="5"/>
  <c r="G31" i="5"/>
  <c r="H31" i="5"/>
  <c r="I31" i="5"/>
  <c r="K31" i="5"/>
  <c r="L31" i="5"/>
  <c r="M31" i="5"/>
  <c r="O31" i="5"/>
  <c r="P31" i="5"/>
  <c r="Q31" i="5"/>
  <c r="S31" i="5"/>
  <c r="T31" i="5"/>
  <c r="U31" i="5"/>
  <c r="W31" i="5"/>
  <c r="B32" i="5"/>
  <c r="C32" i="5"/>
  <c r="E32" i="5"/>
  <c r="F32" i="5"/>
  <c r="G32" i="5"/>
  <c r="I32" i="5"/>
  <c r="J32" i="5"/>
  <c r="K32" i="5"/>
  <c r="M32" i="5"/>
  <c r="N32" i="5"/>
  <c r="O32" i="5"/>
  <c r="Q32" i="5"/>
  <c r="R32" i="5"/>
  <c r="S32" i="5"/>
  <c r="U32" i="5"/>
  <c r="V32" i="5"/>
  <c r="W32" i="5"/>
  <c r="C33" i="5"/>
  <c r="D33" i="5"/>
  <c r="E33" i="5"/>
  <c r="G33" i="5"/>
  <c r="H33" i="5"/>
  <c r="I33" i="5"/>
  <c r="K33" i="5"/>
  <c r="L33" i="5"/>
  <c r="M33" i="5"/>
  <c r="O33" i="5"/>
  <c r="P33" i="5"/>
  <c r="Q33" i="5"/>
  <c r="S33" i="5"/>
  <c r="T33" i="5"/>
  <c r="U33" i="5"/>
  <c r="W33" i="5"/>
  <c r="B34" i="5"/>
  <c r="C34" i="5"/>
  <c r="E34" i="5"/>
  <c r="F34" i="5"/>
  <c r="G34" i="5"/>
  <c r="I34" i="5"/>
  <c r="J34" i="5"/>
  <c r="K34" i="5"/>
  <c r="M34" i="5"/>
  <c r="N34" i="5"/>
  <c r="O34" i="5"/>
  <c r="Q34" i="5"/>
  <c r="R34" i="5"/>
  <c r="S34" i="5"/>
  <c r="U34" i="5"/>
  <c r="V34" i="5"/>
  <c r="W34" i="5"/>
  <c r="C35" i="5"/>
  <c r="D35" i="5"/>
  <c r="E35" i="5"/>
  <c r="G35" i="5"/>
  <c r="H35" i="5"/>
  <c r="I35" i="5"/>
  <c r="K35" i="5"/>
  <c r="L35" i="5"/>
  <c r="M35" i="5"/>
  <c r="O35" i="5"/>
  <c r="P35" i="5"/>
  <c r="Q35" i="5"/>
  <c r="S35" i="5"/>
  <c r="T35" i="5"/>
  <c r="U35" i="5"/>
  <c r="W35" i="5"/>
  <c r="B36" i="5"/>
  <c r="C36" i="5"/>
  <c r="E36" i="5"/>
  <c r="F36" i="5"/>
  <c r="G36" i="5"/>
  <c r="I36" i="5"/>
  <c r="J36" i="5"/>
  <c r="K36" i="5"/>
  <c r="M36" i="5"/>
  <c r="N36" i="5"/>
  <c r="O36" i="5"/>
  <c r="Q36" i="5"/>
  <c r="R36" i="5"/>
  <c r="S36" i="5"/>
  <c r="U36" i="5"/>
  <c r="V36" i="5"/>
  <c r="W36" i="5"/>
  <c r="C37" i="5"/>
  <c r="D37" i="5"/>
  <c r="E37" i="5"/>
  <c r="G37" i="5"/>
  <c r="H37" i="5"/>
  <c r="I37" i="5"/>
  <c r="K37" i="5"/>
  <c r="L37" i="5"/>
  <c r="M37" i="5"/>
  <c r="O37" i="5"/>
  <c r="P37" i="5"/>
  <c r="Q37" i="5"/>
  <c r="S37" i="5"/>
  <c r="T37" i="5"/>
  <c r="U37" i="5"/>
  <c r="W37" i="5"/>
  <c r="B38" i="5"/>
  <c r="C38" i="5"/>
  <c r="E38" i="5"/>
  <c r="F38" i="5"/>
  <c r="G38" i="5"/>
  <c r="I38" i="5"/>
  <c r="J38" i="5"/>
  <c r="K38" i="5"/>
  <c r="M38" i="5"/>
  <c r="N38" i="5"/>
  <c r="O38" i="5"/>
  <c r="Q38" i="5"/>
  <c r="R38" i="5"/>
  <c r="S38" i="5"/>
  <c r="U38" i="5"/>
  <c r="V38" i="5"/>
  <c r="W38" i="5"/>
  <c r="C39" i="5"/>
  <c r="D39" i="5"/>
  <c r="E39" i="5"/>
  <c r="G39" i="5"/>
  <c r="H39" i="5"/>
  <c r="I39" i="5"/>
  <c r="K39" i="5"/>
  <c r="L39" i="5"/>
  <c r="M39" i="5"/>
  <c r="O39" i="5"/>
  <c r="P39" i="5"/>
  <c r="Q39" i="5"/>
  <c r="S39" i="5"/>
  <c r="T39" i="5"/>
  <c r="U39" i="5"/>
  <c r="W39" i="5"/>
  <c r="B40" i="5"/>
  <c r="C40" i="5"/>
  <c r="E40" i="5"/>
  <c r="F40" i="5"/>
  <c r="G40" i="5"/>
  <c r="I40" i="5"/>
  <c r="J40" i="5"/>
  <c r="K40" i="5"/>
  <c r="M40" i="5"/>
  <c r="N40" i="5"/>
  <c r="O40" i="5"/>
  <c r="Q40" i="5"/>
  <c r="R40" i="5"/>
  <c r="S40" i="5"/>
  <c r="U40" i="5"/>
  <c r="V40" i="5"/>
  <c r="W40" i="5"/>
  <c r="C41" i="5"/>
  <c r="D41" i="5"/>
  <c r="E41" i="5"/>
  <c r="G41" i="5"/>
  <c r="H41" i="5"/>
  <c r="I41" i="5"/>
  <c r="K41" i="5"/>
  <c r="L41" i="5"/>
  <c r="M41" i="5"/>
  <c r="O41" i="5"/>
  <c r="P41" i="5"/>
  <c r="Q41" i="5"/>
  <c r="S41" i="5"/>
  <c r="T41" i="5"/>
  <c r="U41" i="5"/>
  <c r="W41" i="5"/>
  <c r="B42" i="5"/>
  <c r="C42" i="5"/>
  <c r="E42" i="5"/>
  <c r="F42" i="5"/>
  <c r="G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B43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B44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B45" i="5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B46" i="5"/>
  <c r="C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B47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B48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W23" i="5"/>
  <c r="V23" i="5"/>
  <c r="U23" i="5"/>
  <c r="S23" i="5"/>
  <c r="T23" i="5"/>
  <c r="R23" i="5"/>
  <c r="O23" i="5"/>
  <c r="P23" i="5"/>
  <c r="Q23" i="5"/>
  <c r="N23" i="5"/>
  <c r="J23" i="5"/>
  <c r="K23" i="5"/>
  <c r="L23" i="5"/>
  <c r="M23" i="5"/>
  <c r="I23" i="5"/>
  <c r="C3" i="5"/>
  <c r="D3" i="5"/>
  <c r="E3" i="5"/>
  <c r="F3" i="5"/>
  <c r="G3" i="5"/>
  <c r="H3" i="5"/>
  <c r="C4" i="5"/>
  <c r="D4" i="5"/>
  <c r="E4" i="5"/>
  <c r="F4" i="5"/>
  <c r="G4" i="5"/>
  <c r="H4" i="5"/>
  <c r="C5" i="5"/>
  <c r="D5" i="5"/>
  <c r="E5" i="5"/>
  <c r="F5" i="5"/>
  <c r="G5" i="5"/>
  <c r="H5" i="5"/>
  <c r="C6" i="5"/>
  <c r="D6" i="5"/>
  <c r="E6" i="5"/>
  <c r="F6" i="5"/>
  <c r="G6" i="5"/>
  <c r="H6" i="5"/>
  <c r="C7" i="5"/>
  <c r="D7" i="5"/>
  <c r="E7" i="5"/>
  <c r="F7" i="5"/>
  <c r="G7" i="5"/>
  <c r="H7" i="5"/>
  <c r="C8" i="5"/>
  <c r="D8" i="5"/>
  <c r="E8" i="5"/>
  <c r="F8" i="5"/>
  <c r="G8" i="5"/>
  <c r="H8" i="5"/>
  <c r="C9" i="5"/>
  <c r="D9" i="5"/>
  <c r="E9" i="5"/>
  <c r="F9" i="5"/>
  <c r="G9" i="5"/>
  <c r="H9" i="5"/>
  <c r="C10" i="5"/>
  <c r="D10" i="5"/>
  <c r="E10" i="5"/>
  <c r="F10" i="5"/>
  <c r="G10" i="5"/>
  <c r="H10" i="5"/>
  <c r="C11" i="5"/>
  <c r="D11" i="5"/>
  <c r="E11" i="5"/>
  <c r="F11" i="5"/>
  <c r="G11" i="5"/>
  <c r="H11" i="5"/>
  <c r="C12" i="5"/>
  <c r="D12" i="5"/>
  <c r="E12" i="5"/>
  <c r="F12" i="5"/>
  <c r="G12" i="5"/>
  <c r="H12" i="5"/>
  <c r="C13" i="5"/>
  <c r="D13" i="5"/>
  <c r="E13" i="5"/>
  <c r="F13" i="5"/>
  <c r="G13" i="5"/>
  <c r="H13" i="5"/>
  <c r="C14" i="5"/>
  <c r="D14" i="5"/>
  <c r="E14" i="5"/>
  <c r="F14" i="5"/>
  <c r="G14" i="5"/>
  <c r="H14" i="5"/>
  <c r="C15" i="5"/>
  <c r="D15" i="5"/>
  <c r="E15" i="5"/>
  <c r="F15" i="5"/>
  <c r="G15" i="5"/>
  <c r="H15" i="5"/>
  <c r="C16" i="5"/>
  <c r="D16" i="5"/>
  <c r="E16" i="5"/>
  <c r="F16" i="5"/>
  <c r="G16" i="5"/>
  <c r="H16" i="5"/>
  <c r="C17" i="5"/>
  <c r="D17" i="5"/>
  <c r="E17" i="5"/>
  <c r="F17" i="5"/>
  <c r="G17" i="5"/>
  <c r="H17" i="5"/>
  <c r="C18" i="5"/>
  <c r="D18" i="5"/>
  <c r="E18" i="5"/>
  <c r="F18" i="5"/>
  <c r="G18" i="5"/>
  <c r="H18" i="5"/>
  <c r="C19" i="5"/>
  <c r="D19" i="5"/>
  <c r="E19" i="5"/>
  <c r="F19" i="5"/>
  <c r="G19" i="5"/>
  <c r="H19" i="5"/>
  <c r="C20" i="5"/>
  <c r="D20" i="5"/>
  <c r="E20" i="5"/>
  <c r="F20" i="5"/>
  <c r="G20" i="5"/>
  <c r="H20" i="5"/>
  <c r="C21" i="5"/>
  <c r="D21" i="5"/>
  <c r="E21" i="5"/>
  <c r="F21" i="5"/>
  <c r="G21" i="5"/>
  <c r="H21" i="5"/>
  <c r="C22" i="5"/>
  <c r="D22" i="5"/>
  <c r="E22" i="5"/>
  <c r="F22" i="5"/>
  <c r="G22" i="5"/>
  <c r="H22" i="5"/>
  <c r="C23" i="5"/>
  <c r="D23" i="5"/>
  <c r="E23" i="5"/>
  <c r="F23" i="5"/>
  <c r="G23" i="5"/>
  <c r="H23" i="5"/>
  <c r="D2" i="5"/>
  <c r="E2" i="5"/>
  <c r="F2" i="5"/>
  <c r="G2" i="5"/>
  <c r="H2" i="5"/>
  <c r="C2" i="5"/>
  <c r="H27" i="4"/>
  <c r="B6" i="4"/>
  <c r="C6" i="4"/>
  <c r="D6" i="4"/>
  <c r="E6" i="4"/>
  <c r="F6" i="4"/>
  <c r="G6" i="4"/>
  <c r="B7" i="4"/>
  <c r="C7" i="4"/>
  <c r="D7" i="4"/>
  <c r="E7" i="4"/>
  <c r="F7" i="4"/>
  <c r="G7" i="4"/>
  <c r="B8" i="4"/>
  <c r="C8" i="4"/>
  <c r="D8" i="4"/>
  <c r="E8" i="4"/>
  <c r="F8" i="4"/>
  <c r="G8" i="4"/>
  <c r="B9" i="4"/>
  <c r="C9" i="4"/>
  <c r="D9" i="4"/>
  <c r="E9" i="4"/>
  <c r="F9" i="4"/>
  <c r="G9" i="4"/>
  <c r="B10" i="4"/>
  <c r="C10" i="4"/>
  <c r="D10" i="4"/>
  <c r="E10" i="4"/>
  <c r="F10" i="4"/>
  <c r="G10" i="4"/>
  <c r="B11" i="4"/>
  <c r="C11" i="4"/>
  <c r="D11" i="4"/>
  <c r="E11" i="4"/>
  <c r="F11" i="4"/>
  <c r="G11" i="4"/>
  <c r="B12" i="4"/>
  <c r="C12" i="4"/>
  <c r="D12" i="4"/>
  <c r="E12" i="4"/>
  <c r="F12" i="4"/>
  <c r="G12" i="4"/>
  <c r="B13" i="4"/>
  <c r="C13" i="4"/>
  <c r="D13" i="4"/>
  <c r="E13" i="4"/>
  <c r="F13" i="4"/>
  <c r="G13" i="4"/>
  <c r="B14" i="4"/>
  <c r="C14" i="4"/>
  <c r="D14" i="4"/>
  <c r="E14" i="4"/>
  <c r="F14" i="4"/>
  <c r="G14" i="4"/>
  <c r="B15" i="4"/>
  <c r="C15" i="4"/>
  <c r="D15" i="4"/>
  <c r="E15" i="4"/>
  <c r="F15" i="4"/>
  <c r="G15" i="4"/>
  <c r="B16" i="4"/>
  <c r="C16" i="4"/>
  <c r="D16" i="4"/>
  <c r="E16" i="4"/>
  <c r="F16" i="4"/>
  <c r="G16" i="4"/>
  <c r="B17" i="4"/>
  <c r="C17" i="4"/>
  <c r="D17" i="4"/>
  <c r="E17" i="4"/>
  <c r="F17" i="4"/>
  <c r="G17" i="4"/>
  <c r="B18" i="4"/>
  <c r="C18" i="4"/>
  <c r="D18" i="4"/>
  <c r="E18" i="4"/>
  <c r="F18" i="4"/>
  <c r="G18" i="4"/>
  <c r="B19" i="4"/>
  <c r="C19" i="4"/>
  <c r="D19" i="4"/>
  <c r="E19" i="4"/>
  <c r="F19" i="4"/>
  <c r="G19" i="4"/>
  <c r="B20" i="4"/>
  <c r="C20" i="4"/>
  <c r="D20" i="4"/>
  <c r="E20" i="4"/>
  <c r="F20" i="4"/>
  <c r="G20" i="4"/>
  <c r="B21" i="4"/>
  <c r="C21" i="4"/>
  <c r="D21" i="4"/>
  <c r="E21" i="4"/>
  <c r="F21" i="4"/>
  <c r="G21" i="4"/>
  <c r="B22" i="4"/>
  <c r="C22" i="4"/>
  <c r="D22" i="4"/>
  <c r="E22" i="4"/>
  <c r="F22" i="4"/>
  <c r="G22" i="4"/>
  <c r="B23" i="4"/>
  <c r="C23" i="4"/>
  <c r="D23" i="4"/>
  <c r="E23" i="4"/>
  <c r="F23" i="4"/>
  <c r="G23" i="4"/>
  <c r="B24" i="4"/>
  <c r="C24" i="4"/>
  <c r="D24" i="4"/>
  <c r="E24" i="4"/>
  <c r="F24" i="4"/>
  <c r="G24" i="4"/>
  <c r="B25" i="4"/>
  <c r="C25" i="4"/>
  <c r="D25" i="4"/>
  <c r="E25" i="4"/>
  <c r="F25" i="4"/>
  <c r="G25" i="4"/>
  <c r="B26" i="4"/>
  <c r="C26" i="4"/>
  <c r="D26" i="4"/>
  <c r="E26" i="4"/>
  <c r="F26" i="4"/>
  <c r="G26" i="4"/>
  <c r="C5" i="4"/>
  <c r="D5" i="4"/>
  <c r="E5" i="4"/>
  <c r="F5" i="4"/>
  <c r="G5" i="4"/>
  <c r="B5" i="4"/>
  <c r="B4" i="3"/>
  <c r="C4" i="3"/>
  <c r="D4" i="3"/>
  <c r="E4" i="3"/>
  <c r="F4" i="3"/>
  <c r="G4" i="3"/>
  <c r="B5" i="3"/>
  <c r="C5" i="3"/>
  <c r="D5" i="3"/>
  <c r="E5" i="3"/>
  <c r="F5" i="3"/>
  <c r="G5" i="3"/>
  <c r="B6" i="3"/>
  <c r="C6" i="3"/>
  <c r="D6" i="3"/>
  <c r="E6" i="3"/>
  <c r="F6" i="3"/>
  <c r="G6" i="3"/>
  <c r="B7" i="3"/>
  <c r="C7" i="3"/>
  <c r="D7" i="3"/>
  <c r="E7" i="3"/>
  <c r="F7" i="3"/>
  <c r="G7" i="3"/>
  <c r="B8" i="3"/>
  <c r="C8" i="3"/>
  <c r="D8" i="3"/>
  <c r="E8" i="3"/>
  <c r="F8" i="3"/>
  <c r="G8" i="3"/>
  <c r="B9" i="3"/>
  <c r="C9" i="3"/>
  <c r="D9" i="3"/>
  <c r="E9" i="3"/>
  <c r="F9" i="3"/>
  <c r="G9" i="3"/>
  <c r="B10" i="3"/>
  <c r="C10" i="3"/>
  <c r="D10" i="3"/>
  <c r="E10" i="3"/>
  <c r="F10" i="3"/>
  <c r="G10" i="3"/>
  <c r="B11" i="3"/>
  <c r="C11" i="3"/>
  <c r="D11" i="3"/>
  <c r="E11" i="3"/>
  <c r="F11" i="3"/>
  <c r="G11" i="3"/>
  <c r="B12" i="3"/>
  <c r="C12" i="3"/>
  <c r="D12" i="3"/>
  <c r="E12" i="3"/>
  <c r="F12" i="3"/>
  <c r="G12" i="3"/>
  <c r="B13" i="3"/>
  <c r="C13" i="3"/>
  <c r="D13" i="3"/>
  <c r="E13" i="3"/>
  <c r="F13" i="3"/>
  <c r="G13" i="3"/>
  <c r="B14" i="3"/>
  <c r="C14" i="3"/>
  <c r="D14" i="3"/>
  <c r="E14" i="3"/>
  <c r="F14" i="3"/>
  <c r="G14" i="3"/>
  <c r="B15" i="3"/>
  <c r="C15" i="3"/>
  <c r="D15" i="3"/>
  <c r="E15" i="3"/>
  <c r="F15" i="3"/>
  <c r="G15" i="3"/>
  <c r="B16" i="3"/>
  <c r="C16" i="3"/>
  <c r="D16" i="3"/>
  <c r="E16" i="3"/>
  <c r="F16" i="3"/>
  <c r="G16" i="3"/>
  <c r="B17" i="3"/>
  <c r="C17" i="3"/>
  <c r="D17" i="3"/>
  <c r="E17" i="3"/>
  <c r="F17" i="3"/>
  <c r="G17" i="3"/>
  <c r="B18" i="3"/>
  <c r="C18" i="3"/>
  <c r="D18" i="3"/>
  <c r="E18" i="3"/>
  <c r="F18" i="3"/>
  <c r="G18" i="3"/>
  <c r="B19" i="3"/>
  <c r="C19" i="3"/>
  <c r="D19" i="3"/>
  <c r="E19" i="3"/>
  <c r="F19" i="3"/>
  <c r="G19" i="3"/>
  <c r="B20" i="3"/>
  <c r="C20" i="3"/>
  <c r="D20" i="3"/>
  <c r="E20" i="3"/>
  <c r="F20" i="3"/>
  <c r="G20" i="3"/>
  <c r="B21" i="3"/>
  <c r="C21" i="3"/>
  <c r="D21" i="3"/>
  <c r="E21" i="3"/>
  <c r="F21" i="3"/>
  <c r="G21" i="3"/>
  <c r="B22" i="3"/>
  <c r="C22" i="3"/>
  <c r="D22" i="3"/>
  <c r="E22" i="3"/>
  <c r="F22" i="3"/>
  <c r="G22" i="3"/>
  <c r="B23" i="3"/>
  <c r="C23" i="3"/>
  <c r="D23" i="3"/>
  <c r="E23" i="3"/>
  <c r="F23" i="3"/>
  <c r="G23" i="3"/>
  <c r="B24" i="3"/>
  <c r="C24" i="3"/>
  <c r="D24" i="3"/>
  <c r="E24" i="3"/>
  <c r="F24" i="3"/>
  <c r="G24" i="3"/>
  <c r="C3" i="3"/>
  <c r="D3" i="3"/>
  <c r="E3" i="3"/>
  <c r="F3" i="3"/>
  <c r="G3" i="3"/>
  <c r="B3" i="3"/>
  <c r="BA8" i="5" l="1"/>
  <c r="BA23" i="5"/>
  <c r="BA19" i="5"/>
  <c r="BA15" i="5"/>
  <c r="BA11" i="5"/>
  <c r="BA7" i="5"/>
  <c r="BA3" i="5"/>
  <c r="BA20" i="5"/>
  <c r="BA16" i="5"/>
  <c r="BA12" i="5"/>
  <c r="BA4" i="5"/>
  <c r="BA22" i="5"/>
  <c r="BA18" i="5"/>
  <c r="BA14" i="5"/>
  <c r="BA10" i="5"/>
  <c r="BA6" i="5"/>
  <c r="AA2" i="5"/>
  <c r="AE2" i="5"/>
  <c r="AI2" i="5"/>
  <c r="AM2" i="5"/>
  <c r="AQ2" i="5"/>
  <c r="AU2" i="5"/>
  <c r="AC3" i="5"/>
  <c r="AG3" i="5"/>
  <c r="AK3" i="5"/>
  <c r="AO3" i="5"/>
  <c r="AS3" i="5"/>
  <c r="AA4" i="5"/>
  <c r="AE4" i="5"/>
  <c r="AI4" i="5"/>
  <c r="AM4" i="5"/>
  <c r="AQ4" i="5"/>
  <c r="AU4" i="5"/>
  <c r="AC5" i="5"/>
  <c r="AG5" i="5"/>
  <c r="AK5" i="5"/>
  <c r="AO5" i="5"/>
  <c r="AS5" i="5"/>
  <c r="AA6" i="5"/>
  <c r="AE6" i="5"/>
  <c r="AI6" i="5"/>
  <c r="AM6" i="5"/>
  <c r="AQ6" i="5"/>
  <c r="AU6" i="5"/>
  <c r="AC7" i="5"/>
  <c r="AG7" i="5"/>
  <c r="AK7" i="5"/>
  <c r="AO7" i="5"/>
  <c r="AS7" i="5"/>
  <c r="AA8" i="5"/>
  <c r="AE8" i="5"/>
  <c r="AI8" i="5"/>
  <c r="AM8" i="5"/>
  <c r="AQ8" i="5"/>
  <c r="AU8" i="5"/>
  <c r="AC9" i="5"/>
  <c r="AG9" i="5"/>
  <c r="AK9" i="5"/>
  <c r="AO9" i="5"/>
  <c r="AS9" i="5"/>
  <c r="AA10" i="5"/>
  <c r="AE10" i="5"/>
  <c r="AI10" i="5"/>
  <c r="AM10" i="5"/>
  <c r="AQ10" i="5"/>
  <c r="AU10" i="5"/>
  <c r="AC11" i="5"/>
  <c r="AG11" i="5"/>
  <c r="AK11" i="5"/>
  <c r="AO11" i="5"/>
  <c r="AS11" i="5"/>
  <c r="AA12" i="5"/>
  <c r="AE12" i="5"/>
  <c r="AI12" i="5"/>
  <c r="AM12" i="5"/>
  <c r="AQ12" i="5"/>
  <c r="AU12" i="5"/>
  <c r="AC13" i="5"/>
  <c r="AG13" i="5"/>
  <c r="AK13" i="5"/>
  <c r="AO13" i="5"/>
  <c r="AS13" i="5"/>
  <c r="AA14" i="5"/>
  <c r="AE14" i="5"/>
  <c r="AI14" i="5"/>
  <c r="AM14" i="5"/>
  <c r="AQ14" i="5"/>
  <c r="AU14" i="5"/>
  <c r="AC15" i="5"/>
  <c r="AG15" i="5"/>
  <c r="AK15" i="5"/>
  <c r="AO15" i="5"/>
  <c r="AS15" i="5"/>
  <c r="AA16" i="5"/>
  <c r="AE16" i="5"/>
  <c r="AI16" i="5"/>
  <c r="AM16" i="5"/>
  <c r="AQ16" i="5"/>
  <c r="AU16" i="5"/>
  <c r="AC17" i="5"/>
  <c r="AG17" i="5"/>
  <c r="L67" i="5"/>
  <c r="H67" i="5"/>
  <c r="D67" i="5"/>
  <c r="V66" i="5"/>
  <c r="R66" i="5"/>
  <c r="N66" i="5"/>
  <c r="J66" i="5"/>
  <c r="E66" i="5"/>
  <c r="U65" i="5"/>
  <c r="P65" i="5"/>
  <c r="K65" i="5"/>
  <c r="E65" i="5"/>
  <c r="V64" i="5"/>
  <c r="Q64" i="5"/>
  <c r="K64" i="5"/>
  <c r="F64" i="5"/>
  <c r="W63" i="5"/>
  <c r="Q63" i="5"/>
  <c r="L63" i="5"/>
  <c r="G63" i="5"/>
  <c r="W62" i="5"/>
  <c r="R62" i="5"/>
  <c r="M62" i="5"/>
  <c r="G62" i="5"/>
  <c r="B62" i="5"/>
  <c r="S61" i="5"/>
  <c r="M61" i="5"/>
  <c r="H61" i="5"/>
  <c r="C61" i="5"/>
  <c r="S60" i="5"/>
  <c r="N60" i="5"/>
  <c r="I60" i="5"/>
  <c r="C60" i="5"/>
  <c r="T59" i="5"/>
  <c r="O59" i="5"/>
  <c r="I59" i="5"/>
  <c r="D59" i="5"/>
  <c r="U58" i="5"/>
  <c r="O58" i="5"/>
  <c r="J58" i="5"/>
  <c r="E58" i="5"/>
  <c r="U57" i="5"/>
  <c r="P57" i="5"/>
  <c r="K57" i="5"/>
  <c r="E57" i="5"/>
  <c r="V56" i="5"/>
  <c r="Q56" i="5"/>
  <c r="K56" i="5"/>
  <c r="F56" i="5"/>
  <c r="W55" i="5"/>
  <c r="Q55" i="5"/>
  <c r="L55" i="5"/>
  <c r="G55" i="5"/>
  <c r="W54" i="5"/>
  <c r="R54" i="5"/>
  <c r="M54" i="5"/>
  <c r="G54" i="5"/>
  <c r="B54" i="5"/>
  <c r="S53" i="5"/>
  <c r="M53" i="5"/>
  <c r="H53" i="5"/>
  <c r="C53" i="5"/>
  <c r="S52" i="5"/>
  <c r="N52" i="5"/>
  <c r="I52" i="5"/>
  <c r="C52" i="5"/>
  <c r="T51" i="5"/>
  <c r="O51" i="5"/>
  <c r="I51" i="5"/>
  <c r="D51" i="5"/>
  <c r="U72" i="5"/>
  <c r="Q72" i="5"/>
  <c r="M72" i="5"/>
  <c r="I72" i="5"/>
  <c r="E72" i="5"/>
  <c r="W71" i="5"/>
  <c r="S71" i="5"/>
  <c r="O71" i="5"/>
  <c r="K71" i="5"/>
  <c r="G71" i="5"/>
  <c r="C71" i="5"/>
  <c r="U70" i="5"/>
  <c r="Q70" i="5"/>
  <c r="M70" i="5"/>
  <c r="I70" i="5"/>
  <c r="E70" i="5"/>
  <c r="W69" i="5"/>
  <c r="S69" i="5"/>
  <c r="O69" i="5"/>
  <c r="K69" i="5"/>
  <c r="G69" i="5"/>
  <c r="C69" i="5"/>
  <c r="U68" i="5"/>
  <c r="Q68" i="5"/>
  <c r="M68" i="5"/>
  <c r="I68" i="5"/>
  <c r="E68" i="5"/>
  <c r="W67" i="5"/>
  <c r="S67" i="5"/>
  <c r="O67" i="5"/>
  <c r="K67" i="5"/>
  <c r="G67" i="5"/>
  <c r="C67" i="5"/>
  <c r="U66" i="5"/>
  <c r="Q66" i="5"/>
  <c r="M66" i="5"/>
  <c r="I66" i="5"/>
  <c r="C66" i="5"/>
  <c r="T65" i="5"/>
  <c r="O65" i="5"/>
  <c r="I65" i="5"/>
  <c r="D65" i="5"/>
  <c r="U64" i="5"/>
  <c r="O64" i="5"/>
  <c r="J64" i="5"/>
  <c r="E64" i="5"/>
  <c r="U63" i="5"/>
  <c r="P63" i="5"/>
  <c r="K63" i="5"/>
  <c r="E63" i="5"/>
  <c r="V62" i="5"/>
  <c r="Q62" i="5"/>
  <c r="K62" i="5"/>
  <c r="F62" i="5"/>
  <c r="W61" i="5"/>
  <c r="Q61" i="5"/>
  <c r="L61" i="5"/>
  <c r="G61" i="5"/>
  <c r="W60" i="5"/>
  <c r="R60" i="5"/>
  <c r="M60" i="5"/>
  <c r="G60" i="5"/>
  <c r="B60" i="5"/>
  <c r="S59" i="5"/>
  <c r="M59" i="5"/>
  <c r="H59" i="5"/>
  <c r="C59" i="5"/>
  <c r="S58" i="5"/>
  <c r="N58" i="5"/>
  <c r="I58" i="5"/>
  <c r="C58" i="5"/>
  <c r="T57" i="5"/>
  <c r="O57" i="5"/>
  <c r="I57" i="5"/>
  <c r="D57" i="5"/>
  <c r="U56" i="5"/>
  <c r="O56" i="5"/>
  <c r="J56" i="5"/>
  <c r="E56" i="5"/>
  <c r="U55" i="5"/>
  <c r="P55" i="5"/>
  <c r="K55" i="5"/>
  <c r="E55" i="5"/>
  <c r="V54" i="5"/>
  <c r="Q54" i="5"/>
  <c r="K54" i="5"/>
  <c r="F54" i="5"/>
  <c r="W53" i="5"/>
  <c r="Q53" i="5"/>
  <c r="L53" i="5"/>
  <c r="G53" i="5"/>
  <c r="W52" i="5"/>
  <c r="R52" i="5"/>
  <c r="M52" i="5"/>
  <c r="G52" i="5"/>
  <c r="B52" i="5"/>
  <c r="S51" i="5"/>
  <c r="M51" i="5"/>
  <c r="H51" i="5"/>
  <c r="B51" i="5"/>
  <c r="F51" i="5"/>
  <c r="J51" i="5"/>
  <c r="N51" i="5"/>
  <c r="R51" i="5"/>
  <c r="V51" i="5"/>
  <c r="D52" i="5"/>
  <c r="H52" i="5"/>
  <c r="L52" i="5"/>
  <c r="P52" i="5"/>
  <c r="T52" i="5"/>
  <c r="B53" i="5"/>
  <c r="F53" i="5"/>
  <c r="J53" i="5"/>
  <c r="N53" i="5"/>
  <c r="R53" i="5"/>
  <c r="V53" i="5"/>
  <c r="D54" i="5"/>
  <c r="H54" i="5"/>
  <c r="L54" i="5"/>
  <c r="P54" i="5"/>
  <c r="T54" i="5"/>
  <c r="B55" i="5"/>
  <c r="F55" i="5"/>
  <c r="J55" i="5"/>
  <c r="N55" i="5"/>
  <c r="R55" i="5"/>
  <c r="V55" i="5"/>
  <c r="D56" i="5"/>
  <c r="H56" i="5"/>
  <c r="L56" i="5"/>
  <c r="P56" i="5"/>
  <c r="T56" i="5"/>
  <c r="B57" i="5"/>
  <c r="F57" i="5"/>
  <c r="J57" i="5"/>
  <c r="N57" i="5"/>
  <c r="R57" i="5"/>
  <c r="V57" i="5"/>
  <c r="D58" i="5"/>
  <c r="H58" i="5"/>
  <c r="L58" i="5"/>
  <c r="P58" i="5"/>
  <c r="T58" i="5"/>
  <c r="B59" i="5"/>
  <c r="F59" i="5"/>
  <c r="J59" i="5"/>
  <c r="N59" i="5"/>
  <c r="R59" i="5"/>
  <c r="V59" i="5"/>
  <c r="D60" i="5"/>
  <c r="H60" i="5"/>
  <c r="L60" i="5"/>
  <c r="P60" i="5"/>
  <c r="T60" i="5"/>
  <c r="B61" i="5"/>
  <c r="F61" i="5"/>
  <c r="J61" i="5"/>
  <c r="N61" i="5"/>
  <c r="R61" i="5"/>
  <c r="V61" i="5"/>
  <c r="D62" i="5"/>
  <c r="H62" i="5"/>
  <c r="L62" i="5"/>
  <c r="P62" i="5"/>
  <c r="T62" i="5"/>
  <c r="B63" i="5"/>
  <c r="F63" i="5"/>
  <c r="J63" i="5"/>
  <c r="N63" i="5"/>
  <c r="R63" i="5"/>
  <c r="V63" i="5"/>
  <c r="D64" i="5"/>
  <c r="H64" i="5"/>
  <c r="L64" i="5"/>
  <c r="P64" i="5"/>
  <c r="T64" i="5"/>
  <c r="B65" i="5"/>
  <c r="F65" i="5"/>
  <c r="J65" i="5"/>
  <c r="N65" i="5"/>
  <c r="R65" i="5"/>
  <c r="V65" i="5"/>
  <c r="D66" i="5"/>
  <c r="H66" i="5"/>
  <c r="H42" i="5"/>
  <c r="D42" i="5"/>
  <c r="V41" i="5"/>
  <c r="R41" i="5"/>
  <c r="N41" i="5"/>
  <c r="J41" i="5"/>
  <c r="F41" i="5"/>
  <c r="B41" i="5"/>
  <c r="T40" i="5"/>
  <c r="P40" i="5"/>
  <c r="L40" i="5"/>
  <c r="H40" i="5"/>
  <c r="D40" i="5"/>
  <c r="V39" i="5"/>
  <c r="R39" i="5"/>
  <c r="N39" i="5"/>
  <c r="J39" i="5"/>
  <c r="F39" i="5"/>
  <c r="B39" i="5"/>
  <c r="T38" i="5"/>
  <c r="P38" i="5"/>
  <c r="L38" i="5"/>
  <c r="H38" i="5"/>
  <c r="D38" i="5"/>
  <c r="V37" i="5"/>
  <c r="R37" i="5"/>
  <c r="N37" i="5"/>
  <c r="J37" i="5"/>
  <c r="F37" i="5"/>
  <c r="B37" i="5"/>
  <c r="T36" i="5"/>
  <c r="P36" i="5"/>
  <c r="L36" i="5"/>
  <c r="H36" i="5"/>
  <c r="D36" i="5"/>
  <c r="V35" i="5"/>
  <c r="R35" i="5"/>
  <c r="N35" i="5"/>
  <c r="J35" i="5"/>
  <c r="F35" i="5"/>
  <c r="B35" i="5"/>
  <c r="T34" i="5"/>
  <c r="P34" i="5"/>
  <c r="L34" i="5"/>
  <c r="H34" i="5"/>
  <c r="D34" i="5"/>
  <c r="V33" i="5"/>
  <c r="R33" i="5"/>
  <c r="N33" i="5"/>
  <c r="J33" i="5"/>
  <c r="F33" i="5"/>
  <c r="B33" i="5"/>
  <c r="T32" i="5"/>
  <c r="P32" i="5"/>
  <c r="L32" i="5"/>
  <c r="H32" i="5"/>
  <c r="D32" i="5"/>
  <c r="V31" i="5"/>
  <c r="R31" i="5"/>
  <c r="N31" i="5"/>
  <c r="J31" i="5"/>
  <c r="F31" i="5"/>
  <c r="B31" i="5"/>
  <c r="T30" i="5"/>
  <c r="P30" i="5"/>
  <c r="L30" i="5"/>
  <c r="H30" i="5"/>
  <c r="D30" i="5"/>
  <c r="V29" i="5"/>
  <c r="R29" i="5"/>
  <c r="N29" i="5"/>
  <c r="J29" i="5"/>
  <c r="F29" i="5"/>
  <c r="B29" i="5"/>
  <c r="T28" i="5"/>
  <c r="P28" i="5"/>
  <c r="L28" i="5"/>
  <c r="H28" i="5"/>
  <c r="D28" i="5"/>
  <c r="V27" i="5"/>
  <c r="R27" i="5"/>
  <c r="N27" i="5"/>
  <c r="J27" i="5"/>
  <c r="F27" i="5"/>
</calcChain>
</file>

<file path=xl/sharedStrings.xml><?xml version="1.0" encoding="utf-8"?>
<sst xmlns="http://schemas.openxmlformats.org/spreadsheetml/2006/main" count="184" uniqueCount="79">
  <si>
    <t>A</t>
  </si>
  <si>
    <t>B</t>
  </si>
  <si>
    <t>C</t>
  </si>
  <si>
    <t>D</t>
  </si>
  <si>
    <t>E</t>
  </si>
  <si>
    <t>F</t>
  </si>
  <si>
    <t>Colonne
affectée</t>
  </si>
  <si>
    <t>Facteur</t>
  </si>
  <si>
    <t>Etat
de la
lentille</t>
  </si>
  <si>
    <t>Vitesse
de 
déplacement</t>
  </si>
  <si>
    <t>Nature
du
mélange</t>
  </si>
  <si>
    <t>Puissance</t>
  </si>
  <si>
    <t>Diametre
du
diffuseur</t>
  </si>
  <si>
    <t>Epaisseur
de la
tôle</t>
  </si>
  <si>
    <t>Nombre
de
soufflures</t>
  </si>
  <si>
    <t>Modalité 1</t>
  </si>
  <si>
    <t>0 jour</t>
  </si>
  <si>
    <t>200 mm/min</t>
  </si>
  <si>
    <t>30 % de He</t>
  </si>
  <si>
    <t>650 W</t>
  </si>
  <si>
    <t>5 mm</t>
  </si>
  <si>
    <t>1.24 mm</t>
  </si>
  <si>
    <t>Réponse</t>
  </si>
  <si>
    <t>Modalité 2</t>
  </si>
  <si>
    <t>40 jours</t>
  </si>
  <si>
    <t>300 mm/min</t>
  </si>
  <si>
    <t>50 % de He</t>
  </si>
  <si>
    <t>750 W</t>
  </si>
  <si>
    <t>15 mm</t>
  </si>
  <si>
    <t>1.54 mm</t>
  </si>
  <si>
    <t>Y</t>
  </si>
  <si>
    <t>X</t>
  </si>
  <si>
    <t>a0</t>
  </si>
  <si>
    <t>a(A2)</t>
  </si>
  <si>
    <t>a(B2)</t>
  </si>
  <si>
    <t>a(C2)</t>
  </si>
  <si>
    <t>a(D2)</t>
  </si>
  <si>
    <t>a(E2)</t>
  </si>
  <si>
    <t>a(F2)</t>
  </si>
  <si>
    <t>a(A2B2)</t>
  </si>
  <si>
    <t>a(A2C2)</t>
  </si>
  <si>
    <t>a(A2D2)</t>
  </si>
  <si>
    <t>a(A2E2)</t>
  </si>
  <si>
    <t>a(A2F2)</t>
  </si>
  <si>
    <t>a(B2C2)</t>
  </si>
  <si>
    <t>a(B2D2)</t>
  </si>
  <si>
    <t>a(B2E2)</t>
  </si>
  <si>
    <t>a(B2F2)</t>
  </si>
  <si>
    <t>a(C2D2)</t>
  </si>
  <si>
    <t>a(C2E2)</t>
  </si>
  <si>
    <t>a(C2F2)</t>
  </si>
  <si>
    <t>a(D2E2)</t>
  </si>
  <si>
    <t>a(D2F2)</t>
  </si>
  <si>
    <t>a(E2F2)</t>
  </si>
  <si>
    <t>tX</t>
  </si>
  <si>
    <t>tXX</t>
  </si>
  <si>
    <t>X_1</t>
  </si>
  <si>
    <t>A1</t>
  </si>
  <si>
    <t>A2</t>
  </si>
  <si>
    <t>B1</t>
  </si>
  <si>
    <t>B2</t>
  </si>
  <si>
    <t>C1</t>
  </si>
  <si>
    <t>C2</t>
  </si>
  <si>
    <t>D1</t>
  </si>
  <si>
    <t>D2</t>
  </si>
  <si>
    <t>E1</t>
  </si>
  <si>
    <t>E2</t>
  </si>
  <si>
    <t>F1</t>
  </si>
  <si>
    <t>F2</t>
  </si>
  <si>
    <t>Facteurs</t>
  </si>
  <si>
    <t>Modalités</t>
  </si>
  <si>
    <t>750W</t>
  </si>
  <si>
    <t>D1F1</t>
  </si>
  <si>
    <t>D1F2</t>
  </si>
  <si>
    <t>D2F1</t>
  </si>
  <si>
    <t>D2F2</t>
  </si>
  <si>
    <t>Yestimé</t>
  </si>
  <si>
    <t>Xfact</t>
  </si>
  <si>
    <t>Alim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</si>
</sst>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"/>
  </numFmts>
  <fonts count="4" x14ac:knownFonts="1">
    <font>
      <sz val="11"/>
      <color theme="1"/>
      <name val="Calibri"/>
      <family val="2"/>
      <scheme val="minor"/>
    </font>
    <font>
      <sz val="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" fontId="0" fillId="4" borderId="0" xfId="0" applyNumberFormat="1" applyFill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alcChain" Target="calcChain.xml"/><Relationship Id="rId5" Type="http://schemas.openxmlformats.org/officeDocument/2006/relationships/chartsheet" Target="chartsheets/sheet2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'Espace mathématique'!$BD$5:$BE$16</c:f>
              <c:multiLvlStrCache>
                <c:ptCount val="12"/>
                <c:lvl>
                  <c:pt idx="0">
                    <c:v>0 jour</c:v>
                  </c:pt>
                  <c:pt idx="1">
                    <c:v>40 jours</c:v>
                  </c:pt>
                  <c:pt idx="2">
                    <c:v>200 mm/min</c:v>
                  </c:pt>
                  <c:pt idx="3">
                    <c:v>300 mm/min</c:v>
                  </c:pt>
                  <c:pt idx="4">
                    <c:v>30 % de He</c:v>
                  </c:pt>
                  <c:pt idx="5">
                    <c:v>50 % de He</c:v>
                  </c:pt>
                  <c:pt idx="6">
                    <c:v>650 W</c:v>
                  </c:pt>
                  <c:pt idx="7">
                    <c:v>750W</c:v>
                  </c:pt>
                  <c:pt idx="8">
                    <c:v>5 mm</c:v>
                  </c:pt>
                  <c:pt idx="9">
                    <c:v>15 mm</c:v>
                  </c:pt>
                  <c:pt idx="10">
                    <c:v>1.24 mm</c:v>
                  </c:pt>
                  <c:pt idx="11">
                    <c:v>1.54 mm</c:v>
                  </c:pt>
                </c:lvl>
                <c:lvl>
                  <c:pt idx="0">
                    <c:v>Etat
de la
lentille</c:v>
                  </c:pt>
                  <c:pt idx="2">
                    <c:v>Vitesse
de 
déplacement</c:v>
                  </c:pt>
                  <c:pt idx="4">
                    <c:v>Nature
du
mélange</c:v>
                  </c:pt>
                  <c:pt idx="6">
                    <c:v>Puissance</c:v>
                  </c:pt>
                  <c:pt idx="8">
                    <c:v>Diametre
du
diffuseur</c:v>
                  </c:pt>
                  <c:pt idx="10">
                    <c:v>Epaisseur
de la
tôle</c:v>
                  </c:pt>
                </c:lvl>
              </c:multiLvlStrCache>
            </c:multiLvlStrRef>
          </c:cat>
          <c:val>
            <c:numRef>
              <c:f>'Espace mathématique'!$BF$5:$BF$16</c:f>
              <c:numCache>
                <c:formatCode>0</c:formatCode>
                <c:ptCount val="12"/>
                <c:pt idx="0">
                  <c:v>21.083333333333332</c:v>
                </c:pt>
                <c:pt idx="1">
                  <c:v>28.916666666666668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'Espace mathématique'!$BD$5:$BE$16</c:f>
              <c:multiLvlStrCache>
                <c:ptCount val="12"/>
                <c:lvl>
                  <c:pt idx="0">
                    <c:v>0 jour</c:v>
                  </c:pt>
                  <c:pt idx="1">
                    <c:v>40 jours</c:v>
                  </c:pt>
                  <c:pt idx="2">
                    <c:v>200 mm/min</c:v>
                  </c:pt>
                  <c:pt idx="3">
                    <c:v>300 mm/min</c:v>
                  </c:pt>
                  <c:pt idx="4">
                    <c:v>30 % de He</c:v>
                  </c:pt>
                  <c:pt idx="5">
                    <c:v>50 % de He</c:v>
                  </c:pt>
                  <c:pt idx="6">
                    <c:v>650 W</c:v>
                  </c:pt>
                  <c:pt idx="7">
                    <c:v>750W</c:v>
                  </c:pt>
                  <c:pt idx="8">
                    <c:v>5 mm</c:v>
                  </c:pt>
                  <c:pt idx="9">
                    <c:v>15 mm</c:v>
                  </c:pt>
                  <c:pt idx="10">
                    <c:v>1.24 mm</c:v>
                  </c:pt>
                  <c:pt idx="11">
                    <c:v>1.54 mm</c:v>
                  </c:pt>
                </c:lvl>
                <c:lvl>
                  <c:pt idx="0">
                    <c:v>Etat
de la
lentille</c:v>
                  </c:pt>
                  <c:pt idx="2">
                    <c:v>Vitesse
de 
déplacement</c:v>
                  </c:pt>
                  <c:pt idx="4">
                    <c:v>Nature
du
mélange</c:v>
                  </c:pt>
                  <c:pt idx="6">
                    <c:v>Puissance</c:v>
                  </c:pt>
                  <c:pt idx="8">
                    <c:v>Diametre
du
diffuseur</c:v>
                  </c:pt>
                  <c:pt idx="10">
                    <c:v>Epaisseur
de la
tôle</c:v>
                  </c:pt>
                </c:lvl>
              </c:multiLvlStrCache>
            </c:multiLvlStrRef>
          </c:cat>
          <c:val>
            <c:numRef>
              <c:f>'Espace mathématique'!$BG$5:$BG$16</c:f>
              <c:numCache>
                <c:formatCode>General</c:formatCode>
                <c:ptCount val="12"/>
                <c:pt idx="2" formatCode="0">
                  <c:v>21</c:v>
                </c:pt>
                <c:pt idx="3" formatCode="0">
                  <c:v>29</c:v>
                </c:pt>
              </c:numCache>
            </c:numRef>
          </c:val>
          <c:smooth val="0"/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'Espace mathématique'!$BD$5:$BE$16</c:f>
              <c:multiLvlStrCache>
                <c:ptCount val="12"/>
                <c:lvl>
                  <c:pt idx="0">
                    <c:v>0 jour</c:v>
                  </c:pt>
                  <c:pt idx="1">
                    <c:v>40 jours</c:v>
                  </c:pt>
                  <c:pt idx="2">
                    <c:v>200 mm/min</c:v>
                  </c:pt>
                  <c:pt idx="3">
                    <c:v>300 mm/min</c:v>
                  </c:pt>
                  <c:pt idx="4">
                    <c:v>30 % de He</c:v>
                  </c:pt>
                  <c:pt idx="5">
                    <c:v>50 % de He</c:v>
                  </c:pt>
                  <c:pt idx="6">
                    <c:v>650 W</c:v>
                  </c:pt>
                  <c:pt idx="7">
                    <c:v>750W</c:v>
                  </c:pt>
                  <c:pt idx="8">
                    <c:v>5 mm</c:v>
                  </c:pt>
                  <c:pt idx="9">
                    <c:v>15 mm</c:v>
                  </c:pt>
                  <c:pt idx="10">
                    <c:v>1.24 mm</c:v>
                  </c:pt>
                  <c:pt idx="11">
                    <c:v>1.54 mm</c:v>
                  </c:pt>
                </c:lvl>
                <c:lvl>
                  <c:pt idx="0">
                    <c:v>Etat
de la
lentille</c:v>
                  </c:pt>
                  <c:pt idx="2">
                    <c:v>Vitesse
de 
déplacement</c:v>
                  </c:pt>
                  <c:pt idx="4">
                    <c:v>Nature
du
mélange</c:v>
                  </c:pt>
                  <c:pt idx="6">
                    <c:v>Puissance</c:v>
                  </c:pt>
                  <c:pt idx="8">
                    <c:v>Diametre
du
diffuseur</c:v>
                  </c:pt>
                  <c:pt idx="10">
                    <c:v>Epaisseur
de la
tôle</c:v>
                  </c:pt>
                </c:lvl>
              </c:multiLvlStrCache>
            </c:multiLvlStrRef>
          </c:cat>
          <c:val>
            <c:numRef>
              <c:f>'Espace mathématique'!$BH$5:$BH$16</c:f>
              <c:numCache>
                <c:formatCode>General</c:formatCode>
                <c:ptCount val="12"/>
                <c:pt idx="4" formatCode="0">
                  <c:v>26.999999999999996</c:v>
                </c:pt>
                <c:pt idx="5" formatCode="0">
                  <c:v>23.000000000000004</c:v>
                </c:pt>
              </c:numCache>
            </c:numRef>
          </c:val>
          <c:smooth val="0"/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multiLvlStrRef>
              <c:f>'Espace mathématique'!$BD$5:$BE$16</c:f>
              <c:multiLvlStrCache>
                <c:ptCount val="12"/>
                <c:lvl>
                  <c:pt idx="0">
                    <c:v>0 jour</c:v>
                  </c:pt>
                  <c:pt idx="1">
                    <c:v>40 jours</c:v>
                  </c:pt>
                  <c:pt idx="2">
                    <c:v>200 mm/min</c:v>
                  </c:pt>
                  <c:pt idx="3">
                    <c:v>300 mm/min</c:v>
                  </c:pt>
                  <c:pt idx="4">
                    <c:v>30 % de He</c:v>
                  </c:pt>
                  <c:pt idx="5">
                    <c:v>50 % de He</c:v>
                  </c:pt>
                  <c:pt idx="6">
                    <c:v>650 W</c:v>
                  </c:pt>
                  <c:pt idx="7">
                    <c:v>750W</c:v>
                  </c:pt>
                  <c:pt idx="8">
                    <c:v>5 mm</c:v>
                  </c:pt>
                  <c:pt idx="9">
                    <c:v>15 mm</c:v>
                  </c:pt>
                  <c:pt idx="10">
                    <c:v>1.24 mm</c:v>
                  </c:pt>
                  <c:pt idx="11">
                    <c:v>1.54 mm</c:v>
                  </c:pt>
                </c:lvl>
                <c:lvl>
                  <c:pt idx="0">
                    <c:v>Etat
de la
lentille</c:v>
                  </c:pt>
                  <c:pt idx="2">
                    <c:v>Vitesse
de 
déplacement</c:v>
                  </c:pt>
                  <c:pt idx="4">
                    <c:v>Nature
du
mélange</c:v>
                  </c:pt>
                  <c:pt idx="6">
                    <c:v>Puissance</c:v>
                  </c:pt>
                  <c:pt idx="8">
                    <c:v>Diametre
du
diffuseur</c:v>
                  </c:pt>
                  <c:pt idx="10">
                    <c:v>Epaisseur
de la
tôle</c:v>
                  </c:pt>
                </c:lvl>
              </c:multiLvlStrCache>
            </c:multiLvlStrRef>
          </c:cat>
          <c:val>
            <c:numRef>
              <c:f>'Espace mathématique'!$BI$5:$BI$16</c:f>
              <c:numCache>
                <c:formatCode>General</c:formatCode>
                <c:ptCount val="12"/>
                <c:pt idx="6" formatCode="0">
                  <c:v>26.416666666666671</c:v>
                </c:pt>
                <c:pt idx="7" formatCode="0">
                  <c:v>23.583333333333329</c:v>
                </c:pt>
              </c:numCache>
            </c:numRef>
          </c:val>
          <c:smooth val="0"/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multiLvlStrRef>
              <c:f>'Espace mathématique'!$BD$5:$BE$16</c:f>
              <c:multiLvlStrCache>
                <c:ptCount val="12"/>
                <c:lvl>
                  <c:pt idx="0">
                    <c:v>0 jour</c:v>
                  </c:pt>
                  <c:pt idx="1">
                    <c:v>40 jours</c:v>
                  </c:pt>
                  <c:pt idx="2">
                    <c:v>200 mm/min</c:v>
                  </c:pt>
                  <c:pt idx="3">
                    <c:v>300 mm/min</c:v>
                  </c:pt>
                  <c:pt idx="4">
                    <c:v>30 % de He</c:v>
                  </c:pt>
                  <c:pt idx="5">
                    <c:v>50 % de He</c:v>
                  </c:pt>
                  <c:pt idx="6">
                    <c:v>650 W</c:v>
                  </c:pt>
                  <c:pt idx="7">
                    <c:v>750W</c:v>
                  </c:pt>
                  <c:pt idx="8">
                    <c:v>5 mm</c:v>
                  </c:pt>
                  <c:pt idx="9">
                    <c:v>15 mm</c:v>
                  </c:pt>
                  <c:pt idx="10">
                    <c:v>1.24 mm</c:v>
                  </c:pt>
                  <c:pt idx="11">
                    <c:v>1.54 mm</c:v>
                  </c:pt>
                </c:lvl>
                <c:lvl>
                  <c:pt idx="0">
                    <c:v>Etat
de la
lentille</c:v>
                  </c:pt>
                  <c:pt idx="2">
                    <c:v>Vitesse
de 
déplacement</c:v>
                  </c:pt>
                  <c:pt idx="4">
                    <c:v>Nature
du
mélange</c:v>
                  </c:pt>
                  <c:pt idx="6">
                    <c:v>Puissance</c:v>
                  </c:pt>
                  <c:pt idx="8">
                    <c:v>Diametre
du
diffuseur</c:v>
                  </c:pt>
                  <c:pt idx="10">
                    <c:v>Epaisseur
de la
tôle</c:v>
                  </c:pt>
                </c:lvl>
              </c:multiLvlStrCache>
            </c:multiLvlStrRef>
          </c:cat>
          <c:val>
            <c:numRef>
              <c:f>'Espace mathématique'!$BJ$5:$BJ$16</c:f>
              <c:numCache>
                <c:formatCode>General</c:formatCode>
                <c:ptCount val="12"/>
                <c:pt idx="8" formatCode="0">
                  <c:v>26.249999999999989</c:v>
                </c:pt>
                <c:pt idx="9" formatCode="0">
                  <c:v>23.750000000000011</c:v>
                </c:pt>
              </c:numCache>
            </c:numRef>
          </c:val>
          <c:smooth val="0"/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multiLvlStrRef>
              <c:f>'Espace mathématique'!$BD$5:$BE$16</c:f>
              <c:multiLvlStrCache>
                <c:ptCount val="12"/>
                <c:lvl>
                  <c:pt idx="0">
                    <c:v>0 jour</c:v>
                  </c:pt>
                  <c:pt idx="1">
                    <c:v>40 jours</c:v>
                  </c:pt>
                  <c:pt idx="2">
                    <c:v>200 mm/min</c:v>
                  </c:pt>
                  <c:pt idx="3">
                    <c:v>300 mm/min</c:v>
                  </c:pt>
                  <c:pt idx="4">
                    <c:v>30 % de He</c:v>
                  </c:pt>
                  <c:pt idx="5">
                    <c:v>50 % de He</c:v>
                  </c:pt>
                  <c:pt idx="6">
                    <c:v>650 W</c:v>
                  </c:pt>
                  <c:pt idx="7">
                    <c:v>750W</c:v>
                  </c:pt>
                  <c:pt idx="8">
                    <c:v>5 mm</c:v>
                  </c:pt>
                  <c:pt idx="9">
                    <c:v>15 mm</c:v>
                  </c:pt>
                  <c:pt idx="10">
                    <c:v>1.24 mm</c:v>
                  </c:pt>
                  <c:pt idx="11">
                    <c:v>1.54 mm</c:v>
                  </c:pt>
                </c:lvl>
                <c:lvl>
                  <c:pt idx="0">
                    <c:v>Etat
de la
lentille</c:v>
                  </c:pt>
                  <c:pt idx="2">
                    <c:v>Vitesse
de 
déplacement</c:v>
                  </c:pt>
                  <c:pt idx="4">
                    <c:v>Nature
du
mélange</c:v>
                  </c:pt>
                  <c:pt idx="6">
                    <c:v>Puissance</c:v>
                  </c:pt>
                  <c:pt idx="8">
                    <c:v>Diametre
du
diffuseur</c:v>
                  </c:pt>
                  <c:pt idx="10">
                    <c:v>Epaisseur
de la
tôle</c:v>
                  </c:pt>
                </c:lvl>
              </c:multiLvlStrCache>
            </c:multiLvlStrRef>
          </c:cat>
          <c:val>
            <c:numRef>
              <c:f>'Espace mathématique'!$BK$5:$BK$16</c:f>
              <c:numCache>
                <c:formatCode>General</c:formatCode>
                <c:ptCount val="12"/>
                <c:pt idx="10" formatCode="0">
                  <c:v>13.91666666666667</c:v>
                </c:pt>
                <c:pt idx="11" formatCode="0">
                  <c:v>36.083333333333329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870824"/>
        <c:axId val="491868080"/>
      </c:lineChart>
      <c:catAx>
        <c:axId val="491870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1868080"/>
        <c:crosses val="autoZero"/>
        <c:auto val="1"/>
        <c:lblAlgn val="ctr"/>
        <c:lblOffset val="100"/>
        <c:noMultiLvlLbl val="0"/>
      </c:catAx>
      <c:valAx>
        <c:axId val="491868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1870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'Espace mathématique'!$BR$6</c:f>
              <c:strCache>
                <c:ptCount val="1"/>
                <c:pt idx="0">
                  <c:v>1.24 mm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'Espace mathématique'!$BS$5:$BT$5</c:f>
              <c:strCache>
                <c:ptCount val="2"/>
                <c:pt idx="0">
                  <c:v>650 W</c:v>
                </c:pt>
                <c:pt idx="1">
                  <c:v>750W</c:v>
                </c:pt>
              </c:strCache>
            </c:strRef>
          </c:cat>
          <c:val>
            <c:numRef>
              <c:f>'Espace mathématique'!$BS$6:$BT$6</c:f>
              <c:numCache>
                <c:formatCode>General</c:formatCode>
                <c:ptCount val="2"/>
                <c:pt idx="0">
                  <c:v>12.000000000000005</c:v>
                </c:pt>
                <c:pt idx="1">
                  <c:v>15.833333333333334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'Espace mathématique'!$BR$7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'Espace mathématique'!$BS$5:$BT$5</c:f>
              <c:strCache>
                <c:ptCount val="2"/>
                <c:pt idx="0">
                  <c:v>650 W</c:v>
                </c:pt>
                <c:pt idx="1">
                  <c:v>750W</c:v>
                </c:pt>
              </c:strCache>
            </c:strRef>
          </c:cat>
          <c:val>
            <c:numRef>
              <c:f>'Espace mathématique'!$BS$7:$BT$7</c:f>
              <c:numCache>
                <c:formatCode>0</c:formatCode>
                <c:ptCount val="2"/>
                <c:pt idx="0">
                  <c:v>26.416666666666671</c:v>
                </c:pt>
                <c:pt idx="1">
                  <c:v>23.583333333333329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'Espace mathématique'!$BR$8</c:f>
              <c:strCache>
                <c:ptCount val="1"/>
                <c:pt idx="0">
                  <c:v>1.54 mm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'Espace mathématique'!$BS$5:$BT$5</c:f>
              <c:strCache>
                <c:ptCount val="2"/>
                <c:pt idx="0">
                  <c:v>650 W</c:v>
                </c:pt>
                <c:pt idx="1">
                  <c:v>750W</c:v>
                </c:pt>
              </c:strCache>
            </c:strRef>
          </c:cat>
          <c:val>
            <c:numRef>
              <c:f>'Espace mathématique'!$BS$8:$BT$8</c:f>
              <c:numCache>
                <c:formatCode>General</c:formatCode>
                <c:ptCount val="2"/>
                <c:pt idx="0">
                  <c:v>40.833333333333336</c:v>
                </c:pt>
                <c:pt idx="1">
                  <c:v>31.333333333333321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675256"/>
        <c:axId val="499674472"/>
      </c:lineChart>
      <c:catAx>
        <c:axId val="499675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9674472"/>
        <c:crosses val="autoZero"/>
        <c:auto val="1"/>
        <c:lblAlgn val="ctr"/>
        <c:lblOffset val="100"/>
        <c:noMultiLvlLbl val="0"/>
      </c:catAx>
      <c:valAx>
        <c:axId val="499674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9675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2167" cy="606425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2167" cy="606425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showGridLines="0" zoomScale="115" zoomScaleNormal="115" workbookViewId="0">
      <selection activeCell="B14" activeCellId="1" sqref="B2:B3 B14:B23"/>
    </sheetView>
  </sheetViews>
  <sheetFormatPr baseColWidth="10" defaultRowHeight="15" x14ac:dyDescent="0.25"/>
  <cols>
    <col min="2" max="7" width="5.85546875" customWidth="1"/>
  </cols>
  <sheetData>
    <row r="1" spans="1:7" x14ac:dyDescent="0.25">
      <c r="A1" s="1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</row>
    <row r="2" spans="1:7" x14ac:dyDescent="0.25">
      <c r="A2" s="1">
        <v>1</v>
      </c>
      <c r="B2" s="2">
        <v>1</v>
      </c>
      <c r="C2" s="3">
        <v>1</v>
      </c>
      <c r="D2" s="3">
        <v>1</v>
      </c>
      <c r="E2" s="3">
        <v>1</v>
      </c>
      <c r="F2" s="3">
        <v>1</v>
      </c>
      <c r="G2" s="3">
        <v>1</v>
      </c>
    </row>
    <row r="3" spans="1:7" x14ac:dyDescent="0.25">
      <c r="A3" s="1">
        <v>2</v>
      </c>
      <c r="B3" s="2">
        <v>1</v>
      </c>
      <c r="C3" s="3">
        <v>2</v>
      </c>
      <c r="D3" s="3">
        <v>2</v>
      </c>
      <c r="E3" s="3">
        <v>2</v>
      </c>
      <c r="F3" s="3">
        <v>2</v>
      </c>
      <c r="G3" s="3">
        <v>2</v>
      </c>
    </row>
    <row r="4" spans="1:7" x14ac:dyDescent="0.25">
      <c r="A4" s="1">
        <v>3</v>
      </c>
      <c r="B4" s="3">
        <v>2</v>
      </c>
      <c r="C4" s="3">
        <v>1</v>
      </c>
      <c r="D4" s="3">
        <v>2</v>
      </c>
      <c r="E4" s="3">
        <v>2</v>
      </c>
      <c r="F4" s="3">
        <v>2</v>
      </c>
      <c r="G4" s="3">
        <v>2</v>
      </c>
    </row>
    <row r="5" spans="1:7" x14ac:dyDescent="0.25">
      <c r="A5" s="1">
        <v>4</v>
      </c>
      <c r="B5" s="3">
        <v>2</v>
      </c>
      <c r="C5" s="3">
        <v>2</v>
      </c>
      <c r="D5" s="3">
        <v>1</v>
      </c>
      <c r="E5" s="3">
        <v>2</v>
      </c>
      <c r="F5" s="3">
        <v>2</v>
      </c>
      <c r="G5" s="3">
        <v>2</v>
      </c>
    </row>
    <row r="6" spans="1:7" x14ac:dyDescent="0.25">
      <c r="A6" s="1">
        <v>5</v>
      </c>
      <c r="B6" s="3">
        <v>2</v>
      </c>
      <c r="C6" s="3">
        <v>2</v>
      </c>
      <c r="D6" s="3">
        <v>2</v>
      </c>
      <c r="E6" s="3">
        <v>1</v>
      </c>
      <c r="F6" s="3">
        <v>2</v>
      </c>
      <c r="G6" s="3">
        <v>2</v>
      </c>
    </row>
    <row r="7" spans="1:7" x14ac:dyDescent="0.25">
      <c r="A7" s="1">
        <v>6</v>
      </c>
      <c r="B7" s="3">
        <v>2</v>
      </c>
      <c r="C7" s="3">
        <v>2</v>
      </c>
      <c r="D7" s="3">
        <v>2</v>
      </c>
      <c r="E7" s="3">
        <v>2</v>
      </c>
      <c r="F7" s="3">
        <v>1</v>
      </c>
      <c r="G7" s="3">
        <v>2</v>
      </c>
    </row>
    <row r="8" spans="1:7" x14ac:dyDescent="0.25">
      <c r="A8" s="1">
        <v>7</v>
      </c>
      <c r="B8" s="3">
        <v>2</v>
      </c>
      <c r="C8" s="3">
        <v>2</v>
      </c>
      <c r="D8" s="3">
        <v>2</v>
      </c>
      <c r="E8" s="3">
        <v>2</v>
      </c>
      <c r="F8" s="3">
        <v>2</v>
      </c>
      <c r="G8" s="3">
        <v>1</v>
      </c>
    </row>
    <row r="9" spans="1:7" x14ac:dyDescent="0.25">
      <c r="A9" s="1">
        <v>8</v>
      </c>
      <c r="B9" s="3">
        <v>2</v>
      </c>
      <c r="C9" s="3">
        <v>2</v>
      </c>
      <c r="D9" s="3">
        <v>1</v>
      </c>
      <c r="E9" s="3">
        <v>1</v>
      </c>
      <c r="F9" s="3">
        <v>1</v>
      </c>
      <c r="G9" s="3">
        <v>1</v>
      </c>
    </row>
    <row r="10" spans="1:7" x14ac:dyDescent="0.25">
      <c r="A10" s="1">
        <v>9</v>
      </c>
      <c r="B10" s="3">
        <v>2</v>
      </c>
      <c r="C10" s="3">
        <v>1</v>
      </c>
      <c r="D10" s="3">
        <v>2</v>
      </c>
      <c r="E10" s="3">
        <v>1</v>
      </c>
      <c r="F10" s="3">
        <v>1</v>
      </c>
      <c r="G10" s="3">
        <v>1</v>
      </c>
    </row>
    <row r="11" spans="1:7" x14ac:dyDescent="0.25">
      <c r="A11" s="1">
        <v>10</v>
      </c>
      <c r="B11" s="3">
        <v>2</v>
      </c>
      <c r="C11" s="3">
        <v>1</v>
      </c>
      <c r="D11" s="3">
        <v>1</v>
      </c>
      <c r="E11" s="3">
        <v>2</v>
      </c>
      <c r="F11" s="3">
        <v>1</v>
      </c>
      <c r="G11" s="3">
        <v>1</v>
      </c>
    </row>
    <row r="12" spans="1:7" x14ac:dyDescent="0.25">
      <c r="A12" s="1">
        <v>11</v>
      </c>
      <c r="B12" s="3">
        <v>2</v>
      </c>
      <c r="C12" s="3">
        <v>1</v>
      </c>
      <c r="D12" s="3">
        <v>1</v>
      </c>
      <c r="E12" s="3">
        <v>1</v>
      </c>
      <c r="F12" s="3">
        <v>2</v>
      </c>
      <c r="G12" s="3">
        <v>1</v>
      </c>
    </row>
    <row r="13" spans="1:7" x14ac:dyDescent="0.25">
      <c r="A13" s="1">
        <v>12</v>
      </c>
      <c r="B13" s="3">
        <v>2</v>
      </c>
      <c r="C13" s="3">
        <v>1</v>
      </c>
      <c r="D13" s="3">
        <v>1</v>
      </c>
      <c r="E13" s="3">
        <v>1</v>
      </c>
      <c r="F13" s="3">
        <v>1</v>
      </c>
      <c r="G13" s="3">
        <v>2</v>
      </c>
    </row>
    <row r="14" spans="1:7" x14ac:dyDescent="0.25">
      <c r="A14" s="1">
        <v>13</v>
      </c>
      <c r="B14" s="3">
        <v>1</v>
      </c>
      <c r="C14" s="3">
        <v>2</v>
      </c>
      <c r="D14" s="3">
        <v>2</v>
      </c>
      <c r="E14" s="3">
        <v>1</v>
      </c>
      <c r="F14" s="3">
        <v>1</v>
      </c>
      <c r="G14" s="3">
        <v>1</v>
      </c>
    </row>
    <row r="15" spans="1:7" x14ac:dyDescent="0.25">
      <c r="A15" s="1">
        <v>14</v>
      </c>
      <c r="B15" s="3">
        <v>1</v>
      </c>
      <c r="C15" s="3">
        <v>2</v>
      </c>
      <c r="D15" s="3">
        <v>1</v>
      </c>
      <c r="E15" s="3">
        <v>2</v>
      </c>
      <c r="F15" s="3">
        <v>1</v>
      </c>
      <c r="G15" s="3">
        <v>1</v>
      </c>
    </row>
    <row r="16" spans="1:7" x14ac:dyDescent="0.25">
      <c r="A16" s="1">
        <v>15</v>
      </c>
      <c r="B16" s="3">
        <v>1</v>
      </c>
      <c r="C16" s="3">
        <v>2</v>
      </c>
      <c r="D16" s="3">
        <v>1</v>
      </c>
      <c r="E16" s="3">
        <v>1</v>
      </c>
      <c r="F16" s="3">
        <v>2</v>
      </c>
      <c r="G16" s="3">
        <v>1</v>
      </c>
    </row>
    <row r="17" spans="1:7" x14ac:dyDescent="0.25">
      <c r="A17" s="1">
        <v>16</v>
      </c>
      <c r="B17" s="3">
        <v>1</v>
      </c>
      <c r="C17" s="3">
        <v>2</v>
      </c>
      <c r="D17" s="3">
        <v>1</v>
      </c>
      <c r="E17" s="3">
        <v>1</v>
      </c>
      <c r="F17" s="3">
        <v>1</v>
      </c>
      <c r="G17" s="3">
        <v>2</v>
      </c>
    </row>
    <row r="18" spans="1:7" x14ac:dyDescent="0.25">
      <c r="A18" s="1">
        <v>17</v>
      </c>
      <c r="B18" s="3">
        <v>1</v>
      </c>
      <c r="C18" s="3">
        <v>1</v>
      </c>
      <c r="D18" s="3">
        <v>2</v>
      </c>
      <c r="E18" s="3">
        <v>2</v>
      </c>
      <c r="F18" s="3">
        <v>1</v>
      </c>
      <c r="G18" s="3">
        <v>1</v>
      </c>
    </row>
    <row r="19" spans="1:7" x14ac:dyDescent="0.25">
      <c r="A19" s="1">
        <v>18</v>
      </c>
      <c r="B19" s="3">
        <v>1</v>
      </c>
      <c r="C19" s="3">
        <v>1</v>
      </c>
      <c r="D19" s="3">
        <v>2</v>
      </c>
      <c r="E19" s="3">
        <v>1</v>
      </c>
      <c r="F19" s="3">
        <v>2</v>
      </c>
      <c r="G19" s="3">
        <v>1</v>
      </c>
    </row>
    <row r="20" spans="1:7" x14ac:dyDescent="0.25">
      <c r="A20" s="1">
        <v>19</v>
      </c>
      <c r="B20" s="3">
        <v>1</v>
      </c>
      <c r="C20" s="3">
        <v>1</v>
      </c>
      <c r="D20" s="3">
        <v>2</v>
      </c>
      <c r="E20" s="3">
        <v>1</v>
      </c>
      <c r="F20" s="3">
        <v>1</v>
      </c>
      <c r="G20" s="3">
        <v>2</v>
      </c>
    </row>
    <row r="21" spans="1:7" x14ac:dyDescent="0.25">
      <c r="A21" s="1">
        <v>20</v>
      </c>
      <c r="B21" s="3">
        <v>1</v>
      </c>
      <c r="C21" s="3">
        <v>1</v>
      </c>
      <c r="D21" s="3">
        <v>1</v>
      </c>
      <c r="E21" s="3">
        <v>2</v>
      </c>
      <c r="F21" s="3">
        <v>2</v>
      </c>
      <c r="G21" s="3">
        <v>1</v>
      </c>
    </row>
    <row r="22" spans="1:7" x14ac:dyDescent="0.25">
      <c r="A22" s="1">
        <v>21</v>
      </c>
      <c r="B22" s="3">
        <v>1</v>
      </c>
      <c r="C22" s="3">
        <v>1</v>
      </c>
      <c r="D22" s="3">
        <v>1</v>
      </c>
      <c r="E22" s="3">
        <v>2</v>
      </c>
      <c r="F22" s="3">
        <v>1</v>
      </c>
      <c r="G22" s="3">
        <v>2</v>
      </c>
    </row>
    <row r="23" spans="1:7" x14ac:dyDescent="0.25">
      <c r="A23" s="1">
        <v>22</v>
      </c>
      <c r="B23" s="3">
        <v>1</v>
      </c>
      <c r="C23" s="3">
        <v>1</v>
      </c>
      <c r="D23" s="3">
        <v>1</v>
      </c>
      <c r="E23" s="3">
        <v>1</v>
      </c>
      <c r="F23" s="3">
        <v>2</v>
      </c>
      <c r="G23" s="3">
        <v>2</v>
      </c>
    </row>
  </sheetData>
  <conditionalFormatting sqref="B2:G23">
    <cfRule type="cellIs" dxfId="2" priority="1" stopIfTrue="1" operator="equal">
      <formula>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zoomScaleNormal="100" workbookViewId="0">
      <selection activeCell="K20" sqref="K20"/>
    </sheetView>
  </sheetViews>
  <sheetFormatPr baseColWidth="10" defaultColWidth="6.28515625" defaultRowHeight="15" x14ac:dyDescent="0.25"/>
  <cols>
    <col min="1" max="1" width="10.42578125" style="4" customWidth="1"/>
    <col min="2" max="16384" width="6.28515625" style="4"/>
  </cols>
  <sheetData>
    <row r="1" spans="1:7" x14ac:dyDescent="0.25"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</row>
    <row r="2" spans="1:7" ht="30" x14ac:dyDescent="0.25">
      <c r="A2" s="5" t="s">
        <v>6</v>
      </c>
      <c r="B2" s="4">
        <v>1</v>
      </c>
      <c r="C2" s="4">
        <v>2</v>
      </c>
      <c r="D2" s="4">
        <v>3</v>
      </c>
      <c r="E2" s="4">
        <v>4</v>
      </c>
      <c r="F2" s="4">
        <v>5</v>
      </c>
      <c r="G2" s="4">
        <v>6</v>
      </c>
    </row>
    <row r="3" spans="1:7" x14ac:dyDescent="0.25">
      <c r="A3" s="4">
        <v>1</v>
      </c>
      <c r="B3" s="6">
        <f>'Table de RECHTSCHAFFNER'!B2</f>
        <v>1</v>
      </c>
      <c r="C3" s="6">
        <f>'Table de RECHTSCHAFFNER'!C2</f>
        <v>1</v>
      </c>
      <c r="D3" s="6">
        <f>'Table de RECHTSCHAFFNER'!D2</f>
        <v>1</v>
      </c>
      <c r="E3" s="6">
        <f>'Table de RECHTSCHAFFNER'!E2</f>
        <v>1</v>
      </c>
      <c r="F3" s="6">
        <f>'Table de RECHTSCHAFFNER'!F2</f>
        <v>1</v>
      </c>
      <c r="G3" s="6">
        <f>'Table de RECHTSCHAFFNER'!G2</f>
        <v>1</v>
      </c>
    </row>
    <row r="4" spans="1:7" x14ac:dyDescent="0.25">
      <c r="A4" s="4">
        <v>2</v>
      </c>
      <c r="B4" s="6">
        <f>'Table de RECHTSCHAFFNER'!B3</f>
        <v>1</v>
      </c>
      <c r="C4" s="6">
        <f>'Table de RECHTSCHAFFNER'!C3</f>
        <v>2</v>
      </c>
      <c r="D4" s="6">
        <f>'Table de RECHTSCHAFFNER'!D3</f>
        <v>2</v>
      </c>
      <c r="E4" s="6">
        <f>'Table de RECHTSCHAFFNER'!E3</f>
        <v>2</v>
      </c>
      <c r="F4" s="6">
        <f>'Table de RECHTSCHAFFNER'!F3</f>
        <v>2</v>
      </c>
      <c r="G4" s="6">
        <f>'Table de RECHTSCHAFFNER'!G3</f>
        <v>2</v>
      </c>
    </row>
    <row r="5" spans="1:7" x14ac:dyDescent="0.25">
      <c r="A5" s="4">
        <v>3</v>
      </c>
      <c r="B5" s="6">
        <f>'Table de RECHTSCHAFFNER'!B4</f>
        <v>2</v>
      </c>
      <c r="C5" s="6">
        <f>'Table de RECHTSCHAFFNER'!C4</f>
        <v>1</v>
      </c>
      <c r="D5" s="6">
        <f>'Table de RECHTSCHAFFNER'!D4</f>
        <v>2</v>
      </c>
      <c r="E5" s="6">
        <f>'Table de RECHTSCHAFFNER'!E4</f>
        <v>2</v>
      </c>
      <c r="F5" s="6">
        <f>'Table de RECHTSCHAFFNER'!F4</f>
        <v>2</v>
      </c>
      <c r="G5" s="6">
        <f>'Table de RECHTSCHAFFNER'!G4</f>
        <v>2</v>
      </c>
    </row>
    <row r="6" spans="1:7" x14ac:dyDescent="0.25">
      <c r="A6" s="4">
        <v>4</v>
      </c>
      <c r="B6" s="6">
        <f>'Table de RECHTSCHAFFNER'!B5</f>
        <v>2</v>
      </c>
      <c r="C6" s="6">
        <f>'Table de RECHTSCHAFFNER'!C5</f>
        <v>2</v>
      </c>
      <c r="D6" s="6">
        <f>'Table de RECHTSCHAFFNER'!D5</f>
        <v>1</v>
      </c>
      <c r="E6" s="6">
        <f>'Table de RECHTSCHAFFNER'!E5</f>
        <v>2</v>
      </c>
      <c r="F6" s="6">
        <f>'Table de RECHTSCHAFFNER'!F5</f>
        <v>2</v>
      </c>
      <c r="G6" s="6">
        <f>'Table de RECHTSCHAFFNER'!G5</f>
        <v>2</v>
      </c>
    </row>
    <row r="7" spans="1:7" x14ac:dyDescent="0.25">
      <c r="A7" s="4">
        <v>5</v>
      </c>
      <c r="B7" s="6">
        <f>'Table de RECHTSCHAFFNER'!B6</f>
        <v>2</v>
      </c>
      <c r="C7" s="6">
        <f>'Table de RECHTSCHAFFNER'!C6</f>
        <v>2</v>
      </c>
      <c r="D7" s="6">
        <f>'Table de RECHTSCHAFFNER'!D6</f>
        <v>2</v>
      </c>
      <c r="E7" s="6">
        <f>'Table de RECHTSCHAFFNER'!E6</f>
        <v>1</v>
      </c>
      <c r="F7" s="6">
        <f>'Table de RECHTSCHAFFNER'!F6</f>
        <v>2</v>
      </c>
      <c r="G7" s="6">
        <f>'Table de RECHTSCHAFFNER'!G6</f>
        <v>2</v>
      </c>
    </row>
    <row r="8" spans="1:7" x14ac:dyDescent="0.25">
      <c r="A8" s="4">
        <v>6</v>
      </c>
      <c r="B8" s="6">
        <f>'Table de RECHTSCHAFFNER'!B7</f>
        <v>2</v>
      </c>
      <c r="C8" s="6">
        <f>'Table de RECHTSCHAFFNER'!C7</f>
        <v>2</v>
      </c>
      <c r="D8" s="6">
        <f>'Table de RECHTSCHAFFNER'!D7</f>
        <v>2</v>
      </c>
      <c r="E8" s="6">
        <f>'Table de RECHTSCHAFFNER'!E7</f>
        <v>2</v>
      </c>
      <c r="F8" s="6">
        <f>'Table de RECHTSCHAFFNER'!F7</f>
        <v>1</v>
      </c>
      <c r="G8" s="6">
        <f>'Table de RECHTSCHAFFNER'!G7</f>
        <v>2</v>
      </c>
    </row>
    <row r="9" spans="1:7" x14ac:dyDescent="0.25">
      <c r="A9" s="4">
        <v>7</v>
      </c>
      <c r="B9" s="6">
        <f>'Table de RECHTSCHAFFNER'!B8</f>
        <v>2</v>
      </c>
      <c r="C9" s="6">
        <f>'Table de RECHTSCHAFFNER'!C8</f>
        <v>2</v>
      </c>
      <c r="D9" s="6">
        <f>'Table de RECHTSCHAFFNER'!D8</f>
        <v>2</v>
      </c>
      <c r="E9" s="6">
        <f>'Table de RECHTSCHAFFNER'!E8</f>
        <v>2</v>
      </c>
      <c r="F9" s="6">
        <f>'Table de RECHTSCHAFFNER'!F8</f>
        <v>2</v>
      </c>
      <c r="G9" s="6">
        <f>'Table de RECHTSCHAFFNER'!G8</f>
        <v>1</v>
      </c>
    </row>
    <row r="10" spans="1:7" x14ac:dyDescent="0.25">
      <c r="A10" s="4">
        <v>8</v>
      </c>
      <c r="B10" s="6">
        <f>'Table de RECHTSCHAFFNER'!B9</f>
        <v>2</v>
      </c>
      <c r="C10" s="6">
        <f>'Table de RECHTSCHAFFNER'!C9</f>
        <v>2</v>
      </c>
      <c r="D10" s="6">
        <f>'Table de RECHTSCHAFFNER'!D9</f>
        <v>1</v>
      </c>
      <c r="E10" s="6">
        <f>'Table de RECHTSCHAFFNER'!E9</f>
        <v>1</v>
      </c>
      <c r="F10" s="6">
        <f>'Table de RECHTSCHAFFNER'!F9</f>
        <v>1</v>
      </c>
      <c r="G10" s="6">
        <f>'Table de RECHTSCHAFFNER'!G9</f>
        <v>1</v>
      </c>
    </row>
    <row r="11" spans="1:7" x14ac:dyDescent="0.25">
      <c r="A11" s="4">
        <v>9</v>
      </c>
      <c r="B11" s="6">
        <f>'Table de RECHTSCHAFFNER'!B10</f>
        <v>2</v>
      </c>
      <c r="C11" s="6">
        <f>'Table de RECHTSCHAFFNER'!C10</f>
        <v>1</v>
      </c>
      <c r="D11" s="6">
        <f>'Table de RECHTSCHAFFNER'!D10</f>
        <v>2</v>
      </c>
      <c r="E11" s="6">
        <f>'Table de RECHTSCHAFFNER'!E10</f>
        <v>1</v>
      </c>
      <c r="F11" s="6">
        <f>'Table de RECHTSCHAFFNER'!F10</f>
        <v>1</v>
      </c>
      <c r="G11" s="6">
        <f>'Table de RECHTSCHAFFNER'!G10</f>
        <v>1</v>
      </c>
    </row>
    <row r="12" spans="1:7" x14ac:dyDescent="0.25">
      <c r="A12" s="4">
        <v>10</v>
      </c>
      <c r="B12" s="6">
        <f>'Table de RECHTSCHAFFNER'!B11</f>
        <v>2</v>
      </c>
      <c r="C12" s="6">
        <f>'Table de RECHTSCHAFFNER'!C11</f>
        <v>1</v>
      </c>
      <c r="D12" s="6">
        <f>'Table de RECHTSCHAFFNER'!D11</f>
        <v>1</v>
      </c>
      <c r="E12" s="6">
        <f>'Table de RECHTSCHAFFNER'!E11</f>
        <v>2</v>
      </c>
      <c r="F12" s="6">
        <f>'Table de RECHTSCHAFFNER'!F11</f>
        <v>1</v>
      </c>
      <c r="G12" s="6">
        <f>'Table de RECHTSCHAFFNER'!G11</f>
        <v>1</v>
      </c>
    </row>
    <row r="13" spans="1:7" x14ac:dyDescent="0.25">
      <c r="A13" s="4">
        <v>11</v>
      </c>
      <c r="B13" s="6">
        <f>'Table de RECHTSCHAFFNER'!B12</f>
        <v>2</v>
      </c>
      <c r="C13" s="6">
        <f>'Table de RECHTSCHAFFNER'!C12</f>
        <v>1</v>
      </c>
      <c r="D13" s="6">
        <f>'Table de RECHTSCHAFFNER'!D12</f>
        <v>1</v>
      </c>
      <c r="E13" s="6">
        <f>'Table de RECHTSCHAFFNER'!E12</f>
        <v>1</v>
      </c>
      <c r="F13" s="6">
        <f>'Table de RECHTSCHAFFNER'!F12</f>
        <v>2</v>
      </c>
      <c r="G13" s="6">
        <f>'Table de RECHTSCHAFFNER'!G12</f>
        <v>1</v>
      </c>
    </row>
    <row r="14" spans="1:7" x14ac:dyDescent="0.25">
      <c r="A14" s="4">
        <v>12</v>
      </c>
      <c r="B14" s="6">
        <f>'Table de RECHTSCHAFFNER'!B13</f>
        <v>2</v>
      </c>
      <c r="C14" s="6">
        <f>'Table de RECHTSCHAFFNER'!C13</f>
        <v>1</v>
      </c>
      <c r="D14" s="6">
        <f>'Table de RECHTSCHAFFNER'!D13</f>
        <v>1</v>
      </c>
      <c r="E14" s="6">
        <f>'Table de RECHTSCHAFFNER'!E13</f>
        <v>1</v>
      </c>
      <c r="F14" s="6">
        <f>'Table de RECHTSCHAFFNER'!F13</f>
        <v>1</v>
      </c>
      <c r="G14" s="6">
        <f>'Table de RECHTSCHAFFNER'!G13</f>
        <v>2</v>
      </c>
    </row>
    <row r="15" spans="1:7" x14ac:dyDescent="0.25">
      <c r="A15" s="4">
        <v>13</v>
      </c>
      <c r="B15" s="6">
        <f>'Table de RECHTSCHAFFNER'!B14</f>
        <v>1</v>
      </c>
      <c r="C15" s="6">
        <f>'Table de RECHTSCHAFFNER'!C14</f>
        <v>2</v>
      </c>
      <c r="D15" s="6">
        <f>'Table de RECHTSCHAFFNER'!D14</f>
        <v>2</v>
      </c>
      <c r="E15" s="6">
        <f>'Table de RECHTSCHAFFNER'!E14</f>
        <v>1</v>
      </c>
      <c r="F15" s="6">
        <f>'Table de RECHTSCHAFFNER'!F14</f>
        <v>1</v>
      </c>
      <c r="G15" s="6">
        <f>'Table de RECHTSCHAFFNER'!G14</f>
        <v>1</v>
      </c>
    </row>
    <row r="16" spans="1:7" x14ac:dyDescent="0.25">
      <c r="A16" s="4">
        <v>14</v>
      </c>
      <c r="B16" s="6">
        <f>'Table de RECHTSCHAFFNER'!B15</f>
        <v>1</v>
      </c>
      <c r="C16" s="6">
        <f>'Table de RECHTSCHAFFNER'!C15</f>
        <v>2</v>
      </c>
      <c r="D16" s="6">
        <f>'Table de RECHTSCHAFFNER'!D15</f>
        <v>1</v>
      </c>
      <c r="E16" s="6">
        <f>'Table de RECHTSCHAFFNER'!E15</f>
        <v>2</v>
      </c>
      <c r="F16" s="6">
        <f>'Table de RECHTSCHAFFNER'!F15</f>
        <v>1</v>
      </c>
      <c r="G16" s="6">
        <f>'Table de RECHTSCHAFFNER'!G15</f>
        <v>1</v>
      </c>
    </row>
    <row r="17" spans="1:7" x14ac:dyDescent="0.25">
      <c r="A17" s="4">
        <v>15</v>
      </c>
      <c r="B17" s="6">
        <f>'Table de RECHTSCHAFFNER'!B16</f>
        <v>1</v>
      </c>
      <c r="C17" s="6">
        <f>'Table de RECHTSCHAFFNER'!C16</f>
        <v>2</v>
      </c>
      <c r="D17" s="6">
        <f>'Table de RECHTSCHAFFNER'!D16</f>
        <v>1</v>
      </c>
      <c r="E17" s="6">
        <f>'Table de RECHTSCHAFFNER'!E16</f>
        <v>1</v>
      </c>
      <c r="F17" s="6">
        <f>'Table de RECHTSCHAFFNER'!F16</f>
        <v>2</v>
      </c>
      <c r="G17" s="6">
        <f>'Table de RECHTSCHAFFNER'!G16</f>
        <v>1</v>
      </c>
    </row>
    <row r="18" spans="1:7" x14ac:dyDescent="0.25">
      <c r="A18" s="4">
        <v>16</v>
      </c>
      <c r="B18" s="6">
        <f>'Table de RECHTSCHAFFNER'!B17</f>
        <v>1</v>
      </c>
      <c r="C18" s="6">
        <f>'Table de RECHTSCHAFFNER'!C17</f>
        <v>2</v>
      </c>
      <c r="D18" s="6">
        <f>'Table de RECHTSCHAFFNER'!D17</f>
        <v>1</v>
      </c>
      <c r="E18" s="6">
        <f>'Table de RECHTSCHAFFNER'!E17</f>
        <v>1</v>
      </c>
      <c r="F18" s="6">
        <f>'Table de RECHTSCHAFFNER'!F17</f>
        <v>1</v>
      </c>
      <c r="G18" s="6">
        <f>'Table de RECHTSCHAFFNER'!G17</f>
        <v>2</v>
      </c>
    </row>
    <row r="19" spans="1:7" x14ac:dyDescent="0.25">
      <c r="A19" s="4">
        <v>17</v>
      </c>
      <c r="B19" s="6">
        <f>'Table de RECHTSCHAFFNER'!B18</f>
        <v>1</v>
      </c>
      <c r="C19" s="6">
        <f>'Table de RECHTSCHAFFNER'!C18</f>
        <v>1</v>
      </c>
      <c r="D19" s="6">
        <f>'Table de RECHTSCHAFFNER'!D18</f>
        <v>2</v>
      </c>
      <c r="E19" s="6">
        <f>'Table de RECHTSCHAFFNER'!E18</f>
        <v>2</v>
      </c>
      <c r="F19" s="6">
        <f>'Table de RECHTSCHAFFNER'!F18</f>
        <v>1</v>
      </c>
      <c r="G19" s="6">
        <f>'Table de RECHTSCHAFFNER'!G18</f>
        <v>1</v>
      </c>
    </row>
    <row r="20" spans="1:7" x14ac:dyDescent="0.25">
      <c r="A20" s="4">
        <v>18</v>
      </c>
      <c r="B20" s="6">
        <f>'Table de RECHTSCHAFFNER'!B19</f>
        <v>1</v>
      </c>
      <c r="C20" s="6">
        <f>'Table de RECHTSCHAFFNER'!C19</f>
        <v>1</v>
      </c>
      <c r="D20" s="6">
        <f>'Table de RECHTSCHAFFNER'!D19</f>
        <v>2</v>
      </c>
      <c r="E20" s="6">
        <f>'Table de RECHTSCHAFFNER'!E19</f>
        <v>1</v>
      </c>
      <c r="F20" s="6">
        <f>'Table de RECHTSCHAFFNER'!F19</f>
        <v>2</v>
      </c>
      <c r="G20" s="6">
        <f>'Table de RECHTSCHAFFNER'!G19</f>
        <v>1</v>
      </c>
    </row>
    <row r="21" spans="1:7" x14ac:dyDescent="0.25">
      <c r="A21" s="4">
        <v>19</v>
      </c>
      <c r="B21" s="6">
        <f>'Table de RECHTSCHAFFNER'!B20</f>
        <v>1</v>
      </c>
      <c r="C21" s="6">
        <f>'Table de RECHTSCHAFFNER'!C20</f>
        <v>1</v>
      </c>
      <c r="D21" s="6">
        <f>'Table de RECHTSCHAFFNER'!D20</f>
        <v>2</v>
      </c>
      <c r="E21" s="6">
        <f>'Table de RECHTSCHAFFNER'!E20</f>
        <v>1</v>
      </c>
      <c r="F21" s="6">
        <f>'Table de RECHTSCHAFFNER'!F20</f>
        <v>1</v>
      </c>
      <c r="G21" s="6">
        <f>'Table de RECHTSCHAFFNER'!G20</f>
        <v>2</v>
      </c>
    </row>
    <row r="22" spans="1:7" x14ac:dyDescent="0.25">
      <c r="A22" s="4">
        <v>20</v>
      </c>
      <c r="B22" s="6">
        <f>'Table de RECHTSCHAFFNER'!B21</f>
        <v>1</v>
      </c>
      <c r="C22" s="6">
        <f>'Table de RECHTSCHAFFNER'!C21</f>
        <v>1</v>
      </c>
      <c r="D22" s="6">
        <f>'Table de RECHTSCHAFFNER'!D21</f>
        <v>1</v>
      </c>
      <c r="E22" s="6">
        <f>'Table de RECHTSCHAFFNER'!E21</f>
        <v>2</v>
      </c>
      <c r="F22" s="6">
        <f>'Table de RECHTSCHAFFNER'!F21</f>
        <v>2</v>
      </c>
      <c r="G22" s="6">
        <f>'Table de RECHTSCHAFFNER'!G21</f>
        <v>1</v>
      </c>
    </row>
    <row r="23" spans="1:7" x14ac:dyDescent="0.25">
      <c r="A23" s="4">
        <v>21</v>
      </c>
      <c r="B23" s="6">
        <f>'Table de RECHTSCHAFFNER'!B22</f>
        <v>1</v>
      </c>
      <c r="C23" s="6">
        <f>'Table de RECHTSCHAFFNER'!C22</f>
        <v>1</v>
      </c>
      <c r="D23" s="6">
        <f>'Table de RECHTSCHAFFNER'!D22</f>
        <v>1</v>
      </c>
      <c r="E23" s="6">
        <f>'Table de RECHTSCHAFFNER'!E22</f>
        <v>2</v>
      </c>
      <c r="F23" s="6">
        <f>'Table de RECHTSCHAFFNER'!F22</f>
        <v>1</v>
      </c>
      <c r="G23" s="6">
        <f>'Table de RECHTSCHAFFNER'!G22</f>
        <v>2</v>
      </c>
    </row>
    <row r="24" spans="1:7" x14ac:dyDescent="0.25">
      <c r="A24" s="4">
        <v>22</v>
      </c>
      <c r="B24" s="6">
        <f>'Table de RECHTSCHAFFNER'!B23</f>
        <v>1</v>
      </c>
      <c r="C24" s="6">
        <f>'Table de RECHTSCHAFFNER'!C23</f>
        <v>1</v>
      </c>
      <c r="D24" s="6">
        <f>'Table de RECHTSCHAFFNER'!D23</f>
        <v>1</v>
      </c>
      <c r="E24" s="6">
        <f>'Table de RECHTSCHAFFNER'!E23</f>
        <v>1</v>
      </c>
      <c r="F24" s="6">
        <f>'Table de RECHTSCHAFFNER'!F23</f>
        <v>2</v>
      </c>
      <c r="G24" s="6">
        <f>'Table de RECHTSCHAFFNER'!G23</f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zoomScale="85" zoomScaleNormal="85" workbookViewId="0">
      <selection sqref="A1:H4"/>
    </sheetView>
  </sheetViews>
  <sheetFormatPr baseColWidth="10" defaultRowHeight="15" x14ac:dyDescent="0.25"/>
  <cols>
    <col min="1" max="2" width="11.42578125" style="4"/>
    <col min="3" max="4" width="12.5703125" style="4" customWidth="1"/>
    <col min="5" max="16384" width="11.42578125" style="4"/>
  </cols>
  <sheetData>
    <row r="1" spans="1:9" x14ac:dyDescent="0.25"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</row>
    <row r="2" spans="1:9" ht="60" x14ac:dyDescent="0.25">
      <c r="A2" s="4" t="s">
        <v>7</v>
      </c>
      <c r="B2" s="5" t="s">
        <v>8</v>
      </c>
      <c r="C2" s="5" t="s">
        <v>9</v>
      </c>
      <c r="D2" s="5" t="s">
        <v>10</v>
      </c>
      <c r="E2" s="4" t="s">
        <v>11</v>
      </c>
      <c r="F2" s="5" t="s">
        <v>12</v>
      </c>
      <c r="G2" s="5" t="s">
        <v>13</v>
      </c>
      <c r="H2" s="5" t="s">
        <v>14</v>
      </c>
    </row>
    <row r="3" spans="1:9" x14ac:dyDescent="0.25">
      <c r="A3" s="4" t="s">
        <v>15</v>
      </c>
      <c r="B3" s="4" t="s">
        <v>16</v>
      </c>
      <c r="C3" s="4" t="s">
        <v>17</v>
      </c>
      <c r="D3" s="4" t="s">
        <v>18</v>
      </c>
      <c r="E3" s="4" t="s">
        <v>19</v>
      </c>
      <c r="F3" s="4" t="s">
        <v>20</v>
      </c>
      <c r="G3" s="4" t="s">
        <v>21</v>
      </c>
      <c r="H3" s="4" t="s">
        <v>22</v>
      </c>
    </row>
    <row r="4" spans="1:9" x14ac:dyDescent="0.25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</row>
    <row r="5" spans="1:9" x14ac:dyDescent="0.25">
      <c r="A5" s="4">
        <v>1</v>
      </c>
      <c r="B5" s="6" t="str">
        <f>IF('Plan d''expériences'!B3=1,B$3,B$4)</f>
        <v>0 jour</v>
      </c>
      <c r="C5" s="6" t="str">
        <f>IF('Plan d''expériences'!C3=1,C$3,C$4)</f>
        <v>200 mm/min</v>
      </c>
      <c r="D5" s="6" t="str">
        <f>IF('Plan d''expériences'!D3=1,D$3,D$4)</f>
        <v>30 % de He</v>
      </c>
      <c r="E5" s="6" t="str">
        <f>IF('Plan d''expériences'!E3=1,E$3,E$4)</f>
        <v>650 W</v>
      </c>
      <c r="F5" s="6" t="str">
        <f>IF('Plan d''expériences'!F3=1,F$3,F$4)</f>
        <v>5 mm</v>
      </c>
      <c r="G5" s="6" t="str">
        <f>IF('Plan d''expériences'!G3=1,G$3,G$4)</f>
        <v>1.24 mm</v>
      </c>
      <c r="H5" s="6">
        <v>7</v>
      </c>
      <c r="I5" s="7"/>
    </row>
    <row r="6" spans="1:9" x14ac:dyDescent="0.25">
      <c r="A6" s="4">
        <v>2</v>
      </c>
      <c r="B6" s="6" t="str">
        <f>IF('Plan d''expériences'!B4=1,B$3,B$4)</f>
        <v>0 jour</v>
      </c>
      <c r="C6" s="6" t="str">
        <f>IF('Plan d''expériences'!C4=1,C$3,C$4)</f>
        <v>300 mm/min</v>
      </c>
      <c r="D6" s="6" t="str">
        <f>IF('Plan d''expériences'!D4=1,D$3,D$4)</f>
        <v>50 % de He</v>
      </c>
      <c r="E6" s="6" t="str">
        <f>IF('Plan d''expériences'!E4=1,E$3,E$4)</f>
        <v>750 W</v>
      </c>
      <c r="F6" s="6" t="str">
        <f>IF('Plan d''expériences'!F4=1,F$3,F$4)</f>
        <v>15 mm</v>
      </c>
      <c r="G6" s="6" t="str">
        <f>IF('Plan d''expériences'!G4=1,G$3,G$4)</f>
        <v>1.54 mm</v>
      </c>
      <c r="H6" s="6">
        <v>28</v>
      </c>
    </row>
    <row r="7" spans="1:9" x14ac:dyDescent="0.25">
      <c r="A7" s="4">
        <v>3</v>
      </c>
      <c r="B7" s="6" t="str">
        <f>IF('Plan d''expériences'!B5=1,B$3,B$4)</f>
        <v>40 jours</v>
      </c>
      <c r="C7" s="6" t="str">
        <f>IF('Plan d''expériences'!C5=1,C$3,C$4)</f>
        <v>200 mm/min</v>
      </c>
      <c r="D7" s="6" t="str">
        <f>IF('Plan d''expériences'!D5=1,D$3,D$4)</f>
        <v>50 % de He</v>
      </c>
      <c r="E7" s="6" t="str">
        <f>IF('Plan d''expériences'!E5=1,E$3,E$4)</f>
        <v>750 W</v>
      </c>
      <c r="F7" s="6" t="str">
        <f>IF('Plan d''expériences'!F5=1,F$3,F$4)</f>
        <v>15 mm</v>
      </c>
      <c r="G7" s="6" t="str">
        <f>IF('Plan d''expériences'!G5=1,G$3,G$4)</f>
        <v>1.54 mm</v>
      </c>
      <c r="H7" s="6">
        <v>28</v>
      </c>
    </row>
    <row r="8" spans="1:9" x14ac:dyDescent="0.25">
      <c r="A8" s="4">
        <v>4</v>
      </c>
      <c r="B8" s="6" t="str">
        <f>IF('Plan d''expériences'!B6=1,B$3,B$4)</f>
        <v>40 jours</v>
      </c>
      <c r="C8" s="6" t="str">
        <f>IF('Plan d''expériences'!C6=1,C$3,C$4)</f>
        <v>300 mm/min</v>
      </c>
      <c r="D8" s="6" t="str">
        <f>IF('Plan d''expériences'!D6=1,D$3,D$4)</f>
        <v>30 % de He</v>
      </c>
      <c r="E8" s="6" t="str">
        <f>IF('Plan d''expériences'!E6=1,E$3,E$4)</f>
        <v>750 W</v>
      </c>
      <c r="F8" s="6" t="str">
        <f>IF('Plan d''expériences'!F6=1,F$3,F$4)</f>
        <v>15 mm</v>
      </c>
      <c r="G8" s="6" t="str">
        <f>IF('Plan d''expériences'!G6=1,G$3,G$4)</f>
        <v>1.54 mm</v>
      </c>
      <c r="H8" s="6">
        <v>40</v>
      </c>
    </row>
    <row r="9" spans="1:9" x14ac:dyDescent="0.25">
      <c r="A9" s="4">
        <v>5</v>
      </c>
      <c r="B9" s="6" t="str">
        <f>IF('Plan d''expériences'!B7=1,B$3,B$4)</f>
        <v>40 jours</v>
      </c>
      <c r="C9" s="6" t="str">
        <f>IF('Plan d''expériences'!C7=1,C$3,C$4)</f>
        <v>300 mm/min</v>
      </c>
      <c r="D9" s="6" t="str">
        <f>IF('Plan d''expériences'!D7=1,D$3,D$4)</f>
        <v>50 % de He</v>
      </c>
      <c r="E9" s="6" t="str">
        <f>IF('Plan d''expériences'!E7=1,E$3,E$4)</f>
        <v>650 W</v>
      </c>
      <c r="F9" s="6" t="str">
        <f>IF('Plan d''expériences'!F7=1,F$3,F$4)</f>
        <v>15 mm</v>
      </c>
      <c r="G9" s="6" t="str">
        <f>IF('Plan d''expériences'!G7=1,G$3,G$4)</f>
        <v>1.54 mm</v>
      </c>
      <c r="H9" s="6">
        <v>45</v>
      </c>
    </row>
    <row r="10" spans="1:9" x14ac:dyDescent="0.25">
      <c r="A10" s="4">
        <v>6</v>
      </c>
      <c r="B10" s="6" t="str">
        <f>IF('Plan d''expériences'!B8=1,B$3,B$4)</f>
        <v>40 jours</v>
      </c>
      <c r="C10" s="6" t="str">
        <f>IF('Plan d''expériences'!C8=1,C$3,C$4)</f>
        <v>300 mm/min</v>
      </c>
      <c r="D10" s="6" t="str">
        <f>IF('Plan d''expériences'!D8=1,D$3,D$4)</f>
        <v>50 % de He</v>
      </c>
      <c r="E10" s="6" t="str">
        <f>IF('Plan d''expériences'!E8=1,E$3,E$4)</f>
        <v>750 W</v>
      </c>
      <c r="F10" s="6" t="str">
        <f>IF('Plan d''expériences'!F8=1,F$3,F$4)</f>
        <v>5 mm</v>
      </c>
      <c r="G10" s="6" t="str">
        <f>IF('Plan d''expériences'!G8=1,G$3,G$4)</f>
        <v>1.54 mm</v>
      </c>
      <c r="H10" s="6">
        <v>38</v>
      </c>
    </row>
    <row r="11" spans="1:9" x14ac:dyDescent="0.25">
      <c r="A11" s="4">
        <v>7</v>
      </c>
      <c r="B11" s="6" t="str">
        <f>IF('Plan d''expériences'!B9=1,B$3,B$4)</f>
        <v>40 jours</v>
      </c>
      <c r="C11" s="6" t="str">
        <f>IF('Plan d''expériences'!C9=1,C$3,C$4)</f>
        <v>300 mm/min</v>
      </c>
      <c r="D11" s="6" t="str">
        <f>IF('Plan d''expériences'!D9=1,D$3,D$4)</f>
        <v>50 % de He</v>
      </c>
      <c r="E11" s="6" t="str">
        <f>IF('Plan d''expériences'!E9=1,E$3,E$4)</f>
        <v>750 W</v>
      </c>
      <c r="F11" s="6" t="str">
        <f>IF('Plan d''expériences'!F9=1,F$3,F$4)</f>
        <v>15 mm</v>
      </c>
      <c r="G11" s="6" t="str">
        <f>IF('Plan d''expériences'!G9=1,G$3,G$4)</f>
        <v>1.24 mm</v>
      </c>
      <c r="H11" s="6">
        <v>21</v>
      </c>
    </row>
    <row r="12" spans="1:9" x14ac:dyDescent="0.25">
      <c r="A12" s="4">
        <v>8</v>
      </c>
      <c r="B12" s="6" t="str">
        <f>IF('Plan d''expériences'!B10=1,B$3,B$4)</f>
        <v>40 jours</v>
      </c>
      <c r="C12" s="6" t="str">
        <f>IF('Plan d''expériences'!C10=1,C$3,C$4)</f>
        <v>300 mm/min</v>
      </c>
      <c r="D12" s="6" t="str">
        <f>IF('Plan d''expériences'!D10=1,D$3,D$4)</f>
        <v>30 % de He</v>
      </c>
      <c r="E12" s="6" t="str">
        <f>IF('Plan d''expériences'!E10=1,E$3,E$4)</f>
        <v>650 W</v>
      </c>
      <c r="F12" s="6" t="str">
        <f>IF('Plan d''expériences'!F10=1,F$3,F$4)</f>
        <v>5 mm</v>
      </c>
      <c r="G12" s="6" t="str">
        <f>IF('Plan d''expériences'!G10=1,G$3,G$4)</f>
        <v>1.24 mm</v>
      </c>
      <c r="H12" s="6">
        <v>23</v>
      </c>
    </row>
    <row r="13" spans="1:9" x14ac:dyDescent="0.25">
      <c r="A13" s="4">
        <v>9</v>
      </c>
      <c r="B13" s="6" t="str">
        <f>IF('Plan d''expériences'!B11=1,B$3,B$4)</f>
        <v>40 jours</v>
      </c>
      <c r="C13" s="6" t="str">
        <f>IF('Plan d''expériences'!C11=1,C$3,C$4)</f>
        <v>200 mm/min</v>
      </c>
      <c r="D13" s="6" t="str">
        <f>IF('Plan d''expériences'!D11=1,D$3,D$4)</f>
        <v>50 % de He</v>
      </c>
      <c r="E13" s="6" t="str">
        <f>IF('Plan d''expériences'!E11=1,E$3,E$4)</f>
        <v>650 W</v>
      </c>
      <c r="F13" s="6" t="str">
        <f>IF('Plan d''expériences'!F11=1,F$3,F$4)</f>
        <v>5 mm</v>
      </c>
      <c r="G13" s="6" t="str">
        <f>IF('Plan d''expériences'!G11=1,G$3,G$4)</f>
        <v>1.24 mm</v>
      </c>
      <c r="H13" s="6">
        <v>11</v>
      </c>
    </row>
    <row r="14" spans="1:9" x14ac:dyDescent="0.25">
      <c r="A14" s="4">
        <v>10</v>
      </c>
      <c r="B14" s="6" t="str">
        <f>IF('Plan d''expériences'!B12=1,B$3,B$4)</f>
        <v>40 jours</v>
      </c>
      <c r="C14" s="6" t="str">
        <f>IF('Plan d''expériences'!C12=1,C$3,C$4)</f>
        <v>200 mm/min</v>
      </c>
      <c r="D14" s="6" t="str">
        <f>IF('Plan d''expériences'!D12=1,D$3,D$4)</f>
        <v>30 % de He</v>
      </c>
      <c r="E14" s="6" t="str">
        <f>IF('Plan d''expériences'!E12=1,E$3,E$4)</f>
        <v>750 W</v>
      </c>
      <c r="F14" s="6" t="str">
        <f>IF('Plan d''expériences'!F12=1,F$3,F$4)</f>
        <v>5 mm</v>
      </c>
      <c r="G14" s="6" t="str">
        <f>IF('Plan d''expériences'!G12=1,G$3,G$4)</f>
        <v>1.24 mm</v>
      </c>
      <c r="H14" s="6">
        <v>19</v>
      </c>
    </row>
    <row r="15" spans="1:9" x14ac:dyDescent="0.25">
      <c r="A15" s="4">
        <v>11</v>
      </c>
      <c r="B15" s="6" t="str">
        <f>IF('Plan d''expériences'!B13=1,B$3,B$4)</f>
        <v>40 jours</v>
      </c>
      <c r="C15" s="6" t="str">
        <f>IF('Plan d''expériences'!C13=1,C$3,C$4)</f>
        <v>200 mm/min</v>
      </c>
      <c r="D15" s="6" t="str">
        <f>IF('Plan d''expériences'!D13=1,D$3,D$4)</f>
        <v>30 % de He</v>
      </c>
      <c r="E15" s="6" t="str">
        <f>IF('Plan d''expériences'!E13=1,E$3,E$4)</f>
        <v>650 W</v>
      </c>
      <c r="F15" s="6" t="str">
        <f>IF('Plan d''expériences'!F13=1,F$3,F$4)</f>
        <v>15 mm</v>
      </c>
      <c r="G15" s="6" t="str">
        <f>IF('Plan d''expériences'!G13=1,G$3,G$4)</f>
        <v>1.24 mm</v>
      </c>
      <c r="H15" s="6">
        <v>13</v>
      </c>
    </row>
    <row r="16" spans="1:9" x14ac:dyDescent="0.25">
      <c r="A16" s="4">
        <v>12</v>
      </c>
      <c r="B16" s="6" t="str">
        <f>IF('Plan d''expériences'!B14=1,B$3,B$4)</f>
        <v>40 jours</v>
      </c>
      <c r="C16" s="6" t="str">
        <f>IF('Plan d''expériences'!C14=1,C$3,C$4)</f>
        <v>200 mm/min</v>
      </c>
      <c r="D16" s="6" t="str">
        <f>IF('Plan d''expériences'!D14=1,D$3,D$4)</f>
        <v>30 % de He</v>
      </c>
      <c r="E16" s="6" t="str">
        <f>IF('Plan d''expériences'!E14=1,E$3,E$4)</f>
        <v>650 W</v>
      </c>
      <c r="F16" s="6" t="str">
        <f>IF('Plan d''expériences'!F14=1,F$3,F$4)</f>
        <v>5 mm</v>
      </c>
      <c r="G16" s="6" t="str">
        <f>IF('Plan d''expériences'!G14=1,G$3,G$4)</f>
        <v>1.54 mm</v>
      </c>
      <c r="H16" s="6">
        <v>44</v>
      </c>
    </row>
    <row r="17" spans="1:8" x14ac:dyDescent="0.25">
      <c r="A17" s="4">
        <v>13</v>
      </c>
      <c r="B17" s="6" t="str">
        <f>IF('Plan d''expériences'!B15=1,B$3,B$4)</f>
        <v>0 jour</v>
      </c>
      <c r="C17" s="6" t="str">
        <f>IF('Plan d''expériences'!C15=1,C$3,C$4)</f>
        <v>300 mm/min</v>
      </c>
      <c r="D17" s="6" t="str">
        <f>IF('Plan d''expériences'!D15=1,D$3,D$4)</f>
        <v>50 % de He</v>
      </c>
      <c r="E17" s="6" t="str">
        <f>IF('Plan d''expériences'!E15=1,E$3,E$4)</f>
        <v>650 W</v>
      </c>
      <c r="F17" s="6" t="str">
        <f>IF('Plan d''expériences'!F15=1,F$3,F$4)</f>
        <v>5 mm</v>
      </c>
      <c r="G17" s="6" t="str">
        <f>IF('Plan d''expériences'!G15=1,G$3,G$4)</f>
        <v>1.24 mm</v>
      </c>
      <c r="H17" s="6">
        <v>11</v>
      </c>
    </row>
    <row r="18" spans="1:8" x14ac:dyDescent="0.25">
      <c r="A18" s="4">
        <v>14</v>
      </c>
      <c r="B18" s="6" t="str">
        <f>IF('Plan d''expériences'!B16=1,B$3,B$4)</f>
        <v>0 jour</v>
      </c>
      <c r="C18" s="6" t="str">
        <f>IF('Plan d''expériences'!C16=1,C$3,C$4)</f>
        <v>300 mm/min</v>
      </c>
      <c r="D18" s="6" t="str">
        <f>IF('Plan d''expériences'!D16=1,D$3,D$4)</f>
        <v>30 % de He</v>
      </c>
      <c r="E18" s="6" t="str">
        <f>IF('Plan d''expériences'!E16=1,E$3,E$4)</f>
        <v>750 W</v>
      </c>
      <c r="F18" s="6" t="str">
        <f>IF('Plan d''expériences'!F16=1,F$3,F$4)</f>
        <v>5 mm</v>
      </c>
      <c r="G18" s="6" t="str">
        <f>IF('Plan d''expériences'!G16=1,G$3,G$4)</f>
        <v>1.24 mm</v>
      </c>
      <c r="H18" s="6">
        <v>19</v>
      </c>
    </row>
    <row r="19" spans="1:8" x14ac:dyDescent="0.25">
      <c r="A19" s="4">
        <v>15</v>
      </c>
      <c r="B19" s="6" t="str">
        <f>IF('Plan d''expériences'!B17=1,B$3,B$4)</f>
        <v>0 jour</v>
      </c>
      <c r="C19" s="6" t="str">
        <f>IF('Plan d''expériences'!C17=1,C$3,C$4)</f>
        <v>300 mm/min</v>
      </c>
      <c r="D19" s="6" t="str">
        <f>IF('Plan d''expériences'!D17=1,D$3,D$4)</f>
        <v>30 % de He</v>
      </c>
      <c r="E19" s="6" t="str">
        <f>IF('Plan d''expériences'!E17=1,E$3,E$4)</f>
        <v>650 W</v>
      </c>
      <c r="F19" s="6" t="str">
        <f>IF('Plan d''expériences'!F17=1,F$3,F$4)</f>
        <v>15 mm</v>
      </c>
      <c r="G19" s="6" t="str">
        <f>IF('Plan d''expériences'!G17=1,G$3,G$4)</f>
        <v>1.24 mm</v>
      </c>
      <c r="H19" s="6">
        <v>13</v>
      </c>
    </row>
    <row r="20" spans="1:8" x14ac:dyDescent="0.25">
      <c r="A20" s="4">
        <v>16</v>
      </c>
      <c r="B20" s="6" t="str">
        <f>IF('Plan d''expériences'!B18=1,B$3,B$4)</f>
        <v>0 jour</v>
      </c>
      <c r="C20" s="6" t="str">
        <f>IF('Plan d''expériences'!C18=1,C$3,C$4)</f>
        <v>300 mm/min</v>
      </c>
      <c r="D20" s="6" t="str">
        <f>IF('Plan d''expériences'!D18=1,D$3,D$4)</f>
        <v>30 % de He</v>
      </c>
      <c r="E20" s="6" t="str">
        <f>IF('Plan d''expériences'!E18=1,E$3,E$4)</f>
        <v>650 W</v>
      </c>
      <c r="F20" s="6" t="str">
        <f>IF('Plan d''expériences'!F18=1,F$3,F$4)</f>
        <v>5 mm</v>
      </c>
      <c r="G20" s="6" t="str">
        <f>IF('Plan d''expériences'!G18=1,G$3,G$4)</f>
        <v>1.54 mm</v>
      </c>
      <c r="H20" s="6">
        <v>45</v>
      </c>
    </row>
    <row r="21" spans="1:8" x14ac:dyDescent="0.25">
      <c r="A21" s="4">
        <v>17</v>
      </c>
      <c r="B21" s="6" t="str">
        <f>IF('Plan d''expériences'!B19=1,B$3,B$4)</f>
        <v>0 jour</v>
      </c>
      <c r="C21" s="6" t="str">
        <f>IF('Plan d''expériences'!C19=1,C$3,C$4)</f>
        <v>200 mm/min</v>
      </c>
      <c r="D21" s="6" t="str">
        <f>IF('Plan d''expériences'!D19=1,D$3,D$4)</f>
        <v>50 % de He</v>
      </c>
      <c r="E21" s="6" t="str">
        <f>IF('Plan d''expériences'!E19=1,E$3,E$4)</f>
        <v>750 W</v>
      </c>
      <c r="F21" s="6" t="str">
        <f>IF('Plan d''expériences'!F19=1,F$3,F$4)</f>
        <v>5 mm</v>
      </c>
      <c r="G21" s="6" t="str">
        <f>IF('Plan d''expériences'!G19=1,G$3,G$4)</f>
        <v>1.24 mm</v>
      </c>
      <c r="H21" s="6">
        <v>7</v>
      </c>
    </row>
    <row r="22" spans="1:8" x14ac:dyDescent="0.25">
      <c r="A22" s="4">
        <v>18</v>
      </c>
      <c r="B22" s="6" t="str">
        <f>IF('Plan d''expériences'!B20=1,B$3,B$4)</f>
        <v>0 jour</v>
      </c>
      <c r="C22" s="6" t="str">
        <f>IF('Plan d''expériences'!C20=1,C$3,C$4)</f>
        <v>200 mm/min</v>
      </c>
      <c r="D22" s="6" t="str">
        <f>IF('Plan d''expériences'!D20=1,D$3,D$4)</f>
        <v>50 % de He</v>
      </c>
      <c r="E22" s="6" t="str">
        <f>IF('Plan d''expériences'!E20=1,E$3,E$4)</f>
        <v>650 W</v>
      </c>
      <c r="F22" s="6" t="str">
        <f>IF('Plan d''expériences'!F20=1,F$3,F$4)</f>
        <v>15 mm</v>
      </c>
      <c r="G22" s="6" t="str">
        <f>IF('Plan d''expériences'!G20=1,G$3,G$4)</f>
        <v>1.24 mm</v>
      </c>
      <c r="H22" s="6">
        <v>1</v>
      </c>
    </row>
    <row r="23" spans="1:8" x14ac:dyDescent="0.25">
      <c r="A23" s="4">
        <v>19</v>
      </c>
      <c r="B23" s="6" t="str">
        <f>IF('Plan d''expériences'!B21=1,B$3,B$4)</f>
        <v>0 jour</v>
      </c>
      <c r="C23" s="6" t="str">
        <f>IF('Plan d''expériences'!C21=1,C$3,C$4)</f>
        <v>200 mm/min</v>
      </c>
      <c r="D23" s="6" t="str">
        <f>IF('Plan d''expériences'!D21=1,D$3,D$4)</f>
        <v>50 % de He</v>
      </c>
      <c r="E23" s="6" t="str">
        <f>IF('Plan d''expériences'!E21=1,E$3,E$4)</f>
        <v>650 W</v>
      </c>
      <c r="F23" s="6" t="str">
        <f>IF('Plan d''expériences'!F21=1,F$3,F$4)</f>
        <v>5 mm</v>
      </c>
      <c r="G23" s="6" t="str">
        <f>IF('Plan d''expériences'!G21=1,G$3,G$4)</f>
        <v>1.54 mm</v>
      </c>
      <c r="H23" s="6">
        <v>33</v>
      </c>
    </row>
    <row r="24" spans="1:8" x14ac:dyDescent="0.25">
      <c r="A24" s="4">
        <v>20</v>
      </c>
      <c r="B24" s="6" t="str">
        <f>IF('Plan d''expériences'!B22=1,B$3,B$4)</f>
        <v>0 jour</v>
      </c>
      <c r="C24" s="6" t="str">
        <f>IF('Plan d''expériences'!C22=1,C$3,C$4)</f>
        <v>200 mm/min</v>
      </c>
      <c r="D24" s="6" t="str">
        <f>IF('Plan d''expériences'!D22=1,D$3,D$4)</f>
        <v>30 % de He</v>
      </c>
      <c r="E24" s="6" t="str">
        <f>IF('Plan d''expériences'!E22=1,E$3,E$4)</f>
        <v>750 W</v>
      </c>
      <c r="F24" s="6" t="str">
        <f>IF('Plan d''expériences'!F22=1,F$3,F$4)</f>
        <v>15 mm</v>
      </c>
      <c r="G24" s="6" t="str">
        <f>IF('Plan d''expériences'!G22=1,G$3,G$4)</f>
        <v>1.24 mm</v>
      </c>
      <c r="H24" s="6">
        <v>8</v>
      </c>
    </row>
    <row r="25" spans="1:8" x14ac:dyDescent="0.25">
      <c r="A25" s="4">
        <v>21</v>
      </c>
      <c r="B25" s="6" t="str">
        <f>IF('Plan d''expériences'!B23=1,B$3,B$4)</f>
        <v>0 jour</v>
      </c>
      <c r="C25" s="6" t="str">
        <f>IF('Plan d''expériences'!C23=1,C$3,C$4)</f>
        <v>200 mm/min</v>
      </c>
      <c r="D25" s="6" t="str">
        <f>IF('Plan d''expériences'!D23=1,D$3,D$4)</f>
        <v>30 % de He</v>
      </c>
      <c r="E25" s="6" t="str">
        <f>IF('Plan d''expériences'!E23=1,E$3,E$4)</f>
        <v>750 W</v>
      </c>
      <c r="F25" s="6" t="str">
        <f>IF('Plan d''expériences'!F23=1,F$3,F$4)</f>
        <v>5 mm</v>
      </c>
      <c r="G25" s="6" t="str">
        <f>IF('Plan d''expériences'!G23=1,G$3,G$4)</f>
        <v>1.54 mm</v>
      </c>
      <c r="H25" s="6">
        <v>27</v>
      </c>
    </row>
    <row r="26" spans="1:8" x14ac:dyDescent="0.25">
      <c r="A26" s="4">
        <v>22</v>
      </c>
      <c r="B26" s="6" t="str">
        <f>IF('Plan d''expériences'!B24=1,B$3,B$4)</f>
        <v>0 jour</v>
      </c>
      <c r="C26" s="6" t="str">
        <f>IF('Plan d''expériences'!C24=1,C$3,C$4)</f>
        <v>200 mm/min</v>
      </c>
      <c r="D26" s="6" t="str">
        <f>IF('Plan d''expériences'!D24=1,D$3,D$4)</f>
        <v>30 % de He</v>
      </c>
      <c r="E26" s="6" t="str">
        <f>IF('Plan d''expériences'!E24=1,E$3,E$4)</f>
        <v>650 W</v>
      </c>
      <c r="F26" s="6" t="str">
        <f>IF('Plan d''expériences'!F24=1,F$3,F$4)</f>
        <v>15 mm</v>
      </c>
      <c r="G26" s="6" t="str">
        <f>IF('Plan d''expériences'!G24=1,G$3,G$4)</f>
        <v>1.54 mm</v>
      </c>
      <c r="H26" s="6">
        <v>33</v>
      </c>
    </row>
    <row r="27" spans="1:8" x14ac:dyDescent="0.25">
      <c r="H27" s="8">
        <f>AVERAGE(H5:H26)</f>
        <v>23.363636363636363</v>
      </c>
    </row>
  </sheetData>
  <conditionalFormatting sqref="I5">
    <cfRule type="cellIs" dxfId="1" priority="2" operator="notEqual">
      <formula>I4</formula>
    </cfRule>
  </conditionalFormatting>
  <conditionalFormatting sqref="B6:G26">
    <cfRule type="cellIs" dxfId="0" priority="1" operator="notEqual">
      <formula>B5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9"/>
  <sheetViews>
    <sheetView showGridLines="0" tabSelected="1" zoomScale="145" zoomScaleNormal="145" workbookViewId="0">
      <selection activeCell="Q58" sqref="Q58"/>
    </sheetView>
  </sheetViews>
  <sheetFormatPr baseColWidth="10" defaultColWidth="5.7109375" defaultRowHeight="15" x14ac:dyDescent="0.25"/>
  <cols>
    <col min="1" max="8" width="5.7109375" style="4"/>
    <col min="9" max="9" width="10.42578125" style="4" bestFit="1" customWidth="1"/>
    <col min="10" max="10" width="7.85546875" style="4" bestFit="1" customWidth="1"/>
    <col min="11" max="11" width="12.7109375" style="4" bestFit="1" customWidth="1"/>
    <col min="12" max="12" width="10.5703125" style="4" bestFit="1" customWidth="1"/>
    <col min="13" max="13" width="9.7109375" style="4" bestFit="1" customWidth="1"/>
    <col min="14" max="14" width="9.28515625" style="4" bestFit="1" customWidth="1"/>
    <col min="15" max="15" width="9.42578125" style="4" bestFit="1" customWidth="1"/>
    <col min="16" max="16" width="10" style="4" bestFit="1" customWidth="1"/>
    <col min="17" max="27" width="5.7109375" style="4"/>
    <col min="28" max="28" width="2" style="4" bestFit="1" customWidth="1"/>
    <col min="29" max="29" width="7.140625" style="4" bestFit="1" customWidth="1"/>
    <col min="30" max="16384" width="5.7109375" style="4"/>
  </cols>
  <sheetData>
    <row r="1" spans="1:30" x14ac:dyDescent="0.25">
      <c r="J1" s="4" t="s">
        <v>0</v>
      </c>
      <c r="K1" s="4" t="s">
        <v>1</v>
      </c>
      <c r="L1" s="4" t="s">
        <v>2</v>
      </c>
      <c r="M1" s="4" t="s">
        <v>3</v>
      </c>
      <c r="N1" s="4" t="s">
        <v>4</v>
      </c>
      <c r="O1" s="4" t="s">
        <v>5</v>
      </c>
    </row>
    <row r="2" spans="1:30" ht="45" x14ac:dyDescent="0.25">
      <c r="I2" s="4" t="s">
        <v>7</v>
      </c>
      <c r="J2" s="5" t="s">
        <v>8</v>
      </c>
      <c r="K2" s="5" t="s">
        <v>9</v>
      </c>
      <c r="L2" s="5" t="s">
        <v>10</v>
      </c>
      <c r="M2" s="4" t="s">
        <v>11</v>
      </c>
      <c r="N2" s="5" t="s">
        <v>12</v>
      </c>
      <c r="O2" s="5" t="s">
        <v>13</v>
      </c>
      <c r="P2" s="5" t="s">
        <v>14</v>
      </c>
    </row>
    <row r="3" spans="1:30" x14ac:dyDescent="0.25"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I3" s="4" t="s">
        <v>15</v>
      </c>
      <c r="J3" s="4" t="s">
        <v>16</v>
      </c>
      <c r="K3" s="4" t="s">
        <v>17</v>
      </c>
      <c r="L3" s="4" t="s">
        <v>18</v>
      </c>
      <c r="M3" s="4" t="s">
        <v>19</v>
      </c>
      <c r="N3" s="4" t="s">
        <v>20</v>
      </c>
      <c r="O3" s="4" t="s">
        <v>21</v>
      </c>
      <c r="P3" s="4" t="s">
        <v>22</v>
      </c>
      <c r="AB3" s="27" t="s">
        <v>78</v>
      </c>
      <c r="AC3" s="27"/>
      <c r="AD3" s="27"/>
    </row>
    <row r="4" spans="1:30" x14ac:dyDescent="0.25">
      <c r="I4" s="4" t="s">
        <v>23</v>
      </c>
      <c r="J4" s="4" t="s">
        <v>24</v>
      </c>
      <c r="K4" s="4" t="s">
        <v>25</v>
      </c>
      <c r="L4" s="4" t="s">
        <v>26</v>
      </c>
      <c r="M4" s="4" t="s">
        <v>27</v>
      </c>
      <c r="N4" s="4" t="s">
        <v>28</v>
      </c>
      <c r="O4" s="4" t="s">
        <v>29</v>
      </c>
      <c r="P4" s="4" t="s">
        <v>76</v>
      </c>
      <c r="R4" s="4" t="s">
        <v>77</v>
      </c>
      <c r="S4" s="4">
        <v>1</v>
      </c>
      <c r="T4" s="4">
        <v>2</v>
      </c>
      <c r="U4" s="4">
        <v>3</v>
      </c>
      <c r="V4" s="4">
        <v>4</v>
      </c>
      <c r="W4" s="4">
        <v>5</v>
      </c>
      <c r="X4" s="4">
        <v>6</v>
      </c>
      <c r="Y4" s="4">
        <v>7</v>
      </c>
      <c r="Z4" s="4">
        <v>8</v>
      </c>
    </row>
    <row r="5" spans="1:30" x14ac:dyDescent="0.25">
      <c r="A5" s="4">
        <v>1</v>
      </c>
      <c r="B5" s="6">
        <v>1</v>
      </c>
      <c r="C5" s="6">
        <v>1</v>
      </c>
      <c r="D5" s="6">
        <v>1</v>
      </c>
      <c r="E5" s="6">
        <v>1</v>
      </c>
      <c r="F5" s="6">
        <v>1</v>
      </c>
      <c r="G5" s="6">
        <v>1</v>
      </c>
      <c r="I5" s="4">
        <v>1</v>
      </c>
      <c r="J5" s="6" t="str">
        <f>IF(B5=1,J$3,J$4)</f>
        <v>0 jour</v>
      </c>
      <c r="K5" s="6" t="str">
        <f t="shared" ref="K5:O5" si="0">IF(C5=1,K$3,K$4)</f>
        <v>200 mm/min</v>
      </c>
      <c r="L5" s="6" t="str">
        <f t="shared" si="0"/>
        <v>30 % de He</v>
      </c>
      <c r="M5" s="6" t="str">
        <f t="shared" si="0"/>
        <v>650 W</v>
      </c>
      <c r="N5" s="6" t="str">
        <f t="shared" si="0"/>
        <v>5 mm</v>
      </c>
      <c r="O5" s="6" t="str">
        <f t="shared" si="0"/>
        <v>1.24 mm</v>
      </c>
      <c r="P5" s="15">
        <f t="array" ref="P5:P68">MMULT(Xfact,Alim)</f>
        <v>7.3333333333333233</v>
      </c>
      <c r="R5" s="4">
        <v>1</v>
      </c>
      <c r="S5" s="6">
        <v>1</v>
      </c>
      <c r="T5" s="11">
        <f>IF(B5=1,-1,1)</f>
        <v>-1</v>
      </c>
      <c r="U5" s="11">
        <f t="shared" ref="U5:Y5" si="1">IF(C5=1,-1,1)</f>
        <v>-1</v>
      </c>
      <c r="V5" s="11">
        <f t="shared" si="1"/>
        <v>-1</v>
      </c>
      <c r="W5" s="11">
        <f t="shared" si="1"/>
        <v>-1</v>
      </c>
      <c r="X5" s="11">
        <f t="shared" si="1"/>
        <v>-1</v>
      </c>
      <c r="Y5" s="11">
        <f t="shared" si="1"/>
        <v>-1</v>
      </c>
      <c r="Z5" s="6">
        <f t="shared" ref="Z5:Z67" si="2">Y5*W5</f>
        <v>1</v>
      </c>
      <c r="AB5" s="4">
        <v>1</v>
      </c>
      <c r="AC5" s="12" t="s">
        <v>32</v>
      </c>
      <c r="AD5" s="13">
        <f>'Espace mathématique'!BA2</f>
        <v>25</v>
      </c>
    </row>
    <row r="6" spans="1:30" x14ac:dyDescent="0.25">
      <c r="A6" s="4">
        <v>2</v>
      </c>
      <c r="B6" s="6">
        <v>1</v>
      </c>
      <c r="C6" s="6">
        <v>1</v>
      </c>
      <c r="D6" s="6">
        <v>1</v>
      </c>
      <c r="E6" s="6">
        <v>1</v>
      </c>
      <c r="F6" s="6">
        <v>1</v>
      </c>
      <c r="G6" s="6">
        <v>2</v>
      </c>
      <c r="I6" s="4">
        <v>2</v>
      </c>
      <c r="J6" s="6" t="str">
        <f t="shared" ref="J6:J68" si="3">IF(B6=1,J$3,J$4)</f>
        <v>0 jour</v>
      </c>
      <c r="K6" s="6" t="str">
        <f t="shared" ref="K6:K68" si="4">IF(C6=1,K$3,K$4)</f>
        <v>200 mm/min</v>
      </c>
      <c r="L6" s="6" t="str">
        <f t="shared" ref="L6:L68" si="5">IF(D6=1,L$3,L$4)</f>
        <v>30 % de He</v>
      </c>
      <c r="M6" s="6" t="str">
        <f t="shared" ref="M6:M68" si="6">IF(E6=1,M$3,M$4)</f>
        <v>650 W</v>
      </c>
      <c r="N6" s="6" t="str">
        <f t="shared" ref="N6:N68" si="7">IF(F6=1,N$3,N$4)</f>
        <v>5 mm</v>
      </c>
      <c r="O6" s="6" t="str">
        <f t="shared" ref="O6:O68" si="8">IF(G6=1,O$3,O$4)</f>
        <v>1.54 mm</v>
      </c>
      <c r="P6" s="15">
        <v>36.166666666666657</v>
      </c>
      <c r="R6" s="4">
        <v>2</v>
      </c>
      <c r="S6" s="6">
        <v>1</v>
      </c>
      <c r="T6" s="11">
        <f t="shared" ref="T6:T68" si="9">IF(B6=1,-1,1)</f>
        <v>-1</v>
      </c>
      <c r="U6" s="11">
        <f t="shared" ref="U6:U68" si="10">IF(C6=1,-1,1)</f>
        <v>-1</v>
      </c>
      <c r="V6" s="11">
        <f t="shared" ref="V6:V68" si="11">IF(D6=1,-1,1)</f>
        <v>-1</v>
      </c>
      <c r="W6" s="11">
        <f t="shared" ref="W6:W68" si="12">IF(E6=1,-1,1)</f>
        <v>-1</v>
      </c>
      <c r="X6" s="11">
        <f t="shared" ref="X6:X68" si="13">IF(F6=1,-1,1)</f>
        <v>-1</v>
      </c>
      <c r="Y6" s="11">
        <f t="shared" ref="Y6:Y68" si="14">IF(G6=1,-1,1)</f>
        <v>1</v>
      </c>
      <c r="Z6" s="6">
        <f t="shared" si="2"/>
        <v>-1</v>
      </c>
      <c r="AB6" s="4">
        <v>2</v>
      </c>
      <c r="AC6" s="12" t="s">
        <v>33</v>
      </c>
      <c r="AD6" s="13">
        <f>'Espace mathématique'!BA3</f>
        <v>3.9166666666666679</v>
      </c>
    </row>
    <row r="7" spans="1:30" x14ac:dyDescent="0.25">
      <c r="A7" s="4">
        <v>3</v>
      </c>
      <c r="B7" s="6">
        <v>1</v>
      </c>
      <c r="C7" s="6">
        <v>1</v>
      </c>
      <c r="D7" s="6">
        <v>1</v>
      </c>
      <c r="E7" s="6">
        <v>1</v>
      </c>
      <c r="F7" s="6">
        <v>2</v>
      </c>
      <c r="G7" s="6">
        <v>1</v>
      </c>
      <c r="I7" s="4">
        <v>3</v>
      </c>
      <c r="J7" s="6" t="str">
        <f t="shared" si="3"/>
        <v>0 jour</v>
      </c>
      <c r="K7" s="6" t="str">
        <f t="shared" si="4"/>
        <v>200 mm/min</v>
      </c>
      <c r="L7" s="6" t="str">
        <f t="shared" si="5"/>
        <v>30 % de He</v>
      </c>
      <c r="M7" s="6" t="str">
        <f t="shared" si="6"/>
        <v>650 W</v>
      </c>
      <c r="N7" s="6" t="str">
        <f t="shared" si="7"/>
        <v>15 mm</v>
      </c>
      <c r="O7" s="6" t="str">
        <f t="shared" si="8"/>
        <v>1.24 mm</v>
      </c>
      <c r="P7" s="15">
        <v>4.8333333333333446</v>
      </c>
      <c r="R7" s="4">
        <v>3</v>
      </c>
      <c r="S7" s="6">
        <v>1</v>
      </c>
      <c r="T7" s="11">
        <f t="shared" si="9"/>
        <v>-1</v>
      </c>
      <c r="U7" s="11">
        <f t="shared" si="10"/>
        <v>-1</v>
      </c>
      <c r="V7" s="11">
        <f t="shared" si="11"/>
        <v>-1</v>
      </c>
      <c r="W7" s="11">
        <f t="shared" si="12"/>
        <v>-1</v>
      </c>
      <c r="X7" s="11">
        <f t="shared" si="13"/>
        <v>1</v>
      </c>
      <c r="Y7" s="11">
        <f t="shared" si="14"/>
        <v>-1</v>
      </c>
      <c r="Z7" s="6">
        <f t="shared" si="2"/>
        <v>1</v>
      </c>
      <c r="AB7" s="4">
        <v>3</v>
      </c>
      <c r="AC7" s="12" t="s">
        <v>34</v>
      </c>
      <c r="AD7" s="13">
        <f>'Espace mathématique'!BA4</f>
        <v>3.9999999999999982</v>
      </c>
    </row>
    <row r="8" spans="1:30" x14ac:dyDescent="0.25">
      <c r="A8" s="4">
        <v>4</v>
      </c>
      <c r="B8" s="6">
        <v>1</v>
      </c>
      <c r="C8" s="6">
        <v>1</v>
      </c>
      <c r="D8" s="6">
        <v>1</v>
      </c>
      <c r="E8" s="6">
        <v>1</v>
      </c>
      <c r="F8" s="6">
        <v>2</v>
      </c>
      <c r="G8" s="6">
        <v>2</v>
      </c>
      <c r="I8" s="4">
        <v>4</v>
      </c>
      <c r="J8" s="6" t="str">
        <f t="shared" si="3"/>
        <v>0 jour</v>
      </c>
      <c r="K8" s="6" t="str">
        <f t="shared" si="4"/>
        <v>200 mm/min</v>
      </c>
      <c r="L8" s="6" t="str">
        <f t="shared" si="5"/>
        <v>30 % de He</v>
      </c>
      <c r="M8" s="6" t="str">
        <f t="shared" si="6"/>
        <v>650 W</v>
      </c>
      <c r="N8" s="6" t="str">
        <f t="shared" si="7"/>
        <v>15 mm</v>
      </c>
      <c r="O8" s="6" t="str">
        <f t="shared" si="8"/>
        <v>1.54 mm</v>
      </c>
      <c r="P8" s="15">
        <v>33.666666666666679</v>
      </c>
      <c r="R8" s="4">
        <v>4</v>
      </c>
      <c r="S8" s="6">
        <v>1</v>
      </c>
      <c r="T8" s="11">
        <f t="shared" si="9"/>
        <v>-1</v>
      </c>
      <c r="U8" s="11">
        <f t="shared" si="10"/>
        <v>-1</v>
      </c>
      <c r="V8" s="11">
        <f t="shared" si="11"/>
        <v>-1</v>
      </c>
      <c r="W8" s="11">
        <f t="shared" si="12"/>
        <v>-1</v>
      </c>
      <c r="X8" s="11">
        <f t="shared" si="13"/>
        <v>1</v>
      </c>
      <c r="Y8" s="11">
        <f t="shared" si="14"/>
        <v>1</v>
      </c>
      <c r="Z8" s="6">
        <f t="shared" si="2"/>
        <v>-1</v>
      </c>
      <c r="AB8" s="4">
        <v>4</v>
      </c>
      <c r="AC8" s="12" t="s">
        <v>35</v>
      </c>
      <c r="AD8" s="13">
        <f>'Espace mathématique'!BA5</f>
        <v>-1.9999999999999969</v>
      </c>
    </row>
    <row r="9" spans="1:30" x14ac:dyDescent="0.25">
      <c r="A9" s="4">
        <v>5</v>
      </c>
      <c r="B9" s="6">
        <v>1</v>
      </c>
      <c r="C9" s="6">
        <v>1</v>
      </c>
      <c r="D9" s="6">
        <v>1</v>
      </c>
      <c r="E9" s="6">
        <v>2</v>
      </c>
      <c r="F9" s="6">
        <v>1</v>
      </c>
      <c r="G9" s="6">
        <v>1</v>
      </c>
      <c r="I9" s="4">
        <v>5</v>
      </c>
      <c r="J9" s="6" t="str">
        <f t="shared" si="3"/>
        <v>0 jour</v>
      </c>
      <c r="K9" s="6" t="str">
        <f t="shared" si="4"/>
        <v>200 mm/min</v>
      </c>
      <c r="L9" s="6" t="str">
        <f t="shared" si="5"/>
        <v>30 % de He</v>
      </c>
      <c r="M9" s="6" t="str">
        <f t="shared" si="6"/>
        <v>750 W</v>
      </c>
      <c r="N9" s="6" t="str">
        <f t="shared" si="7"/>
        <v>5 mm</v>
      </c>
      <c r="O9" s="6" t="str">
        <f t="shared" si="8"/>
        <v>1.24 mm</v>
      </c>
      <c r="P9" s="15">
        <v>11.166666666666659</v>
      </c>
      <c r="R9" s="4">
        <v>5</v>
      </c>
      <c r="S9" s="6">
        <v>1</v>
      </c>
      <c r="T9" s="11">
        <f t="shared" si="9"/>
        <v>-1</v>
      </c>
      <c r="U9" s="11">
        <f t="shared" si="10"/>
        <v>-1</v>
      </c>
      <c r="V9" s="11">
        <f t="shared" si="11"/>
        <v>-1</v>
      </c>
      <c r="W9" s="11">
        <f t="shared" si="12"/>
        <v>1</v>
      </c>
      <c r="X9" s="11">
        <f t="shared" si="13"/>
        <v>-1</v>
      </c>
      <c r="Y9" s="11">
        <f t="shared" si="14"/>
        <v>-1</v>
      </c>
      <c r="Z9" s="6">
        <f t="shared" si="2"/>
        <v>-1</v>
      </c>
      <c r="AB9" s="4">
        <v>5</v>
      </c>
      <c r="AC9" s="12" t="s">
        <v>36</v>
      </c>
      <c r="AD9" s="13">
        <f>'Espace mathématique'!BA6</f>
        <v>-1.4166666666666696</v>
      </c>
    </row>
    <row r="10" spans="1:30" x14ac:dyDescent="0.25">
      <c r="A10" s="4">
        <v>6</v>
      </c>
      <c r="B10" s="6">
        <v>1</v>
      </c>
      <c r="C10" s="6">
        <v>1</v>
      </c>
      <c r="D10" s="6">
        <v>1</v>
      </c>
      <c r="E10" s="6">
        <v>2</v>
      </c>
      <c r="F10" s="6">
        <v>1</v>
      </c>
      <c r="G10" s="6">
        <v>2</v>
      </c>
      <c r="I10" s="4">
        <v>6</v>
      </c>
      <c r="J10" s="6" t="str">
        <f t="shared" si="3"/>
        <v>0 jour</v>
      </c>
      <c r="K10" s="6" t="str">
        <f t="shared" si="4"/>
        <v>200 mm/min</v>
      </c>
      <c r="L10" s="6" t="str">
        <f t="shared" si="5"/>
        <v>30 % de He</v>
      </c>
      <c r="M10" s="6" t="str">
        <f t="shared" si="6"/>
        <v>750 W</v>
      </c>
      <c r="N10" s="6" t="str">
        <f t="shared" si="7"/>
        <v>5 mm</v>
      </c>
      <c r="O10" s="6" t="str">
        <f t="shared" si="8"/>
        <v>1.54 mm</v>
      </c>
      <c r="P10" s="15">
        <v>26.66666666666665</v>
      </c>
      <c r="R10" s="4">
        <v>6</v>
      </c>
      <c r="S10" s="6">
        <v>1</v>
      </c>
      <c r="T10" s="11">
        <f t="shared" si="9"/>
        <v>-1</v>
      </c>
      <c r="U10" s="11">
        <f t="shared" si="10"/>
        <v>-1</v>
      </c>
      <c r="V10" s="11">
        <f t="shared" si="11"/>
        <v>-1</v>
      </c>
      <c r="W10" s="11">
        <f t="shared" si="12"/>
        <v>1</v>
      </c>
      <c r="X10" s="11">
        <f t="shared" si="13"/>
        <v>-1</v>
      </c>
      <c r="Y10" s="11">
        <f t="shared" si="14"/>
        <v>1</v>
      </c>
      <c r="Z10" s="6">
        <f t="shared" si="2"/>
        <v>1</v>
      </c>
      <c r="AB10" s="4">
        <v>6</v>
      </c>
      <c r="AC10" s="12" t="s">
        <v>37</v>
      </c>
      <c r="AD10" s="13">
        <f>'Espace mathématique'!BA7</f>
        <v>-1.2499999999999909</v>
      </c>
    </row>
    <row r="11" spans="1:30" x14ac:dyDescent="0.25">
      <c r="A11" s="4">
        <v>7</v>
      </c>
      <c r="B11" s="6">
        <v>1</v>
      </c>
      <c r="C11" s="6">
        <v>1</v>
      </c>
      <c r="D11" s="6">
        <v>1</v>
      </c>
      <c r="E11" s="6">
        <v>2</v>
      </c>
      <c r="F11" s="6">
        <v>2</v>
      </c>
      <c r="G11" s="6">
        <v>1</v>
      </c>
      <c r="I11" s="4">
        <v>7</v>
      </c>
      <c r="J11" s="6" t="str">
        <f t="shared" si="3"/>
        <v>0 jour</v>
      </c>
      <c r="K11" s="6" t="str">
        <f t="shared" si="4"/>
        <v>200 mm/min</v>
      </c>
      <c r="L11" s="6" t="str">
        <f t="shared" si="5"/>
        <v>30 % de He</v>
      </c>
      <c r="M11" s="6" t="str">
        <f t="shared" si="6"/>
        <v>750 W</v>
      </c>
      <c r="N11" s="6" t="str">
        <f t="shared" si="7"/>
        <v>15 mm</v>
      </c>
      <c r="O11" s="6" t="str">
        <f t="shared" si="8"/>
        <v>1.24 mm</v>
      </c>
      <c r="P11" s="15">
        <v>8.6666666666666803</v>
      </c>
      <c r="R11" s="4">
        <v>7</v>
      </c>
      <c r="S11" s="6">
        <v>1</v>
      </c>
      <c r="T11" s="11">
        <f t="shared" si="9"/>
        <v>-1</v>
      </c>
      <c r="U11" s="11">
        <f t="shared" si="10"/>
        <v>-1</v>
      </c>
      <c r="V11" s="11">
        <f t="shared" si="11"/>
        <v>-1</v>
      </c>
      <c r="W11" s="11">
        <f t="shared" si="12"/>
        <v>1</v>
      </c>
      <c r="X11" s="11">
        <f t="shared" si="13"/>
        <v>1</v>
      </c>
      <c r="Y11" s="11">
        <f t="shared" si="14"/>
        <v>-1</v>
      </c>
      <c r="Z11" s="6">
        <f t="shared" si="2"/>
        <v>-1</v>
      </c>
      <c r="AB11" s="4">
        <v>7</v>
      </c>
      <c r="AC11" s="12" t="s">
        <v>38</v>
      </c>
      <c r="AD11" s="13">
        <f>'Espace mathématique'!BA8</f>
        <v>11.08333333333333</v>
      </c>
    </row>
    <row r="12" spans="1:30" x14ac:dyDescent="0.25">
      <c r="A12" s="4">
        <v>8</v>
      </c>
      <c r="B12" s="6">
        <v>1</v>
      </c>
      <c r="C12" s="6">
        <v>1</v>
      </c>
      <c r="D12" s="6">
        <v>1</v>
      </c>
      <c r="E12" s="6">
        <v>2</v>
      </c>
      <c r="F12" s="6">
        <v>2</v>
      </c>
      <c r="G12" s="6">
        <v>2</v>
      </c>
      <c r="I12" s="4">
        <v>8</v>
      </c>
      <c r="J12" s="6" t="str">
        <f t="shared" si="3"/>
        <v>0 jour</v>
      </c>
      <c r="K12" s="6" t="str">
        <f t="shared" si="4"/>
        <v>200 mm/min</v>
      </c>
      <c r="L12" s="6" t="str">
        <f t="shared" si="5"/>
        <v>30 % de He</v>
      </c>
      <c r="M12" s="6" t="str">
        <f t="shared" si="6"/>
        <v>750 W</v>
      </c>
      <c r="N12" s="6" t="str">
        <f t="shared" si="7"/>
        <v>15 mm</v>
      </c>
      <c r="O12" s="6" t="str">
        <f t="shared" si="8"/>
        <v>1.54 mm</v>
      </c>
      <c r="P12" s="15">
        <v>24.166666666666671</v>
      </c>
      <c r="R12" s="4">
        <v>8</v>
      </c>
      <c r="S12" s="6">
        <v>1</v>
      </c>
      <c r="T12" s="11">
        <f t="shared" si="9"/>
        <v>-1</v>
      </c>
      <c r="U12" s="11">
        <f t="shared" si="10"/>
        <v>-1</v>
      </c>
      <c r="V12" s="11">
        <f t="shared" si="11"/>
        <v>-1</v>
      </c>
      <c r="W12" s="11">
        <f t="shared" si="12"/>
        <v>1</v>
      </c>
      <c r="X12" s="11">
        <f t="shared" si="13"/>
        <v>1</v>
      </c>
      <c r="Y12" s="11">
        <f t="shared" si="14"/>
        <v>1</v>
      </c>
      <c r="Z12" s="6">
        <f t="shared" si="2"/>
        <v>1</v>
      </c>
      <c r="AB12" s="4">
        <v>8</v>
      </c>
      <c r="AC12" s="12" t="s">
        <v>52</v>
      </c>
      <c r="AD12" s="13">
        <f>'Espace mathématique'!BA22</f>
        <v>-3.3333333333333353</v>
      </c>
    </row>
    <row r="13" spans="1:30" x14ac:dyDescent="0.25">
      <c r="A13" s="4">
        <v>9</v>
      </c>
      <c r="B13" s="6">
        <v>1</v>
      </c>
      <c r="C13" s="6">
        <v>1</v>
      </c>
      <c r="D13" s="6">
        <v>2</v>
      </c>
      <c r="E13" s="6">
        <v>1</v>
      </c>
      <c r="F13" s="6">
        <v>1</v>
      </c>
      <c r="G13" s="6">
        <v>1</v>
      </c>
      <c r="I13" s="4">
        <v>9</v>
      </c>
      <c r="J13" s="6" t="str">
        <f t="shared" si="3"/>
        <v>0 jour</v>
      </c>
      <c r="K13" s="6" t="str">
        <f t="shared" si="4"/>
        <v>200 mm/min</v>
      </c>
      <c r="L13" s="6" t="str">
        <f t="shared" si="5"/>
        <v>50 % de He</v>
      </c>
      <c r="M13" s="6" t="str">
        <f t="shared" si="6"/>
        <v>650 W</v>
      </c>
      <c r="N13" s="6" t="str">
        <f t="shared" si="7"/>
        <v>5 mm</v>
      </c>
      <c r="O13" s="6" t="str">
        <f t="shared" si="8"/>
        <v>1.24 mm</v>
      </c>
      <c r="P13" s="15">
        <v>3.3333333333333308</v>
      </c>
      <c r="R13" s="4">
        <v>9</v>
      </c>
      <c r="S13" s="6">
        <v>1</v>
      </c>
      <c r="T13" s="11">
        <f t="shared" si="9"/>
        <v>-1</v>
      </c>
      <c r="U13" s="11">
        <f t="shared" si="10"/>
        <v>-1</v>
      </c>
      <c r="V13" s="11">
        <f t="shared" si="11"/>
        <v>1</v>
      </c>
      <c r="W13" s="11">
        <f t="shared" si="12"/>
        <v>-1</v>
      </c>
      <c r="X13" s="11">
        <f t="shared" si="13"/>
        <v>-1</v>
      </c>
      <c r="Y13" s="11">
        <f t="shared" si="14"/>
        <v>-1</v>
      </c>
      <c r="Z13" s="6">
        <f t="shared" si="2"/>
        <v>1</v>
      </c>
    </row>
    <row r="14" spans="1:30" x14ac:dyDescent="0.25">
      <c r="A14" s="4">
        <v>10</v>
      </c>
      <c r="B14" s="6">
        <v>1</v>
      </c>
      <c r="C14" s="6">
        <v>1</v>
      </c>
      <c r="D14" s="6">
        <v>2</v>
      </c>
      <c r="E14" s="6">
        <v>1</v>
      </c>
      <c r="F14" s="6">
        <v>1</v>
      </c>
      <c r="G14" s="6">
        <v>2</v>
      </c>
      <c r="I14" s="4">
        <v>10</v>
      </c>
      <c r="J14" s="6" t="str">
        <f t="shared" si="3"/>
        <v>0 jour</v>
      </c>
      <c r="K14" s="6" t="str">
        <f t="shared" si="4"/>
        <v>200 mm/min</v>
      </c>
      <c r="L14" s="6" t="str">
        <f t="shared" si="5"/>
        <v>50 % de He</v>
      </c>
      <c r="M14" s="6" t="str">
        <f t="shared" si="6"/>
        <v>650 W</v>
      </c>
      <c r="N14" s="6" t="str">
        <f t="shared" si="7"/>
        <v>5 mm</v>
      </c>
      <c r="O14" s="6" t="str">
        <f t="shared" si="8"/>
        <v>1.54 mm</v>
      </c>
      <c r="P14" s="15">
        <v>32.166666666666664</v>
      </c>
      <c r="R14" s="4">
        <v>10</v>
      </c>
      <c r="S14" s="6">
        <v>1</v>
      </c>
      <c r="T14" s="11">
        <f t="shared" si="9"/>
        <v>-1</v>
      </c>
      <c r="U14" s="11">
        <f t="shared" si="10"/>
        <v>-1</v>
      </c>
      <c r="V14" s="11">
        <f t="shared" si="11"/>
        <v>1</v>
      </c>
      <c r="W14" s="11">
        <f t="shared" si="12"/>
        <v>-1</v>
      </c>
      <c r="X14" s="11">
        <f t="shared" si="13"/>
        <v>-1</v>
      </c>
      <c r="Y14" s="11">
        <f t="shared" si="14"/>
        <v>1</v>
      </c>
      <c r="Z14" s="6">
        <f t="shared" si="2"/>
        <v>-1</v>
      </c>
    </row>
    <row r="15" spans="1:30" x14ac:dyDescent="0.25">
      <c r="A15" s="4">
        <v>11</v>
      </c>
      <c r="B15" s="6">
        <v>1</v>
      </c>
      <c r="C15" s="6">
        <v>1</v>
      </c>
      <c r="D15" s="6">
        <v>2</v>
      </c>
      <c r="E15" s="6">
        <v>1</v>
      </c>
      <c r="F15" s="6">
        <v>2</v>
      </c>
      <c r="G15" s="6">
        <v>1</v>
      </c>
      <c r="I15" s="4">
        <v>11</v>
      </c>
      <c r="J15" s="6" t="str">
        <f t="shared" si="3"/>
        <v>0 jour</v>
      </c>
      <c r="K15" s="6" t="str">
        <f t="shared" si="4"/>
        <v>200 mm/min</v>
      </c>
      <c r="L15" s="6" t="str">
        <f t="shared" si="5"/>
        <v>50 % de He</v>
      </c>
      <c r="M15" s="6" t="str">
        <f t="shared" si="6"/>
        <v>650 W</v>
      </c>
      <c r="N15" s="6" t="str">
        <f t="shared" si="7"/>
        <v>15 mm</v>
      </c>
      <c r="O15" s="6" t="str">
        <f t="shared" si="8"/>
        <v>1.24 mm</v>
      </c>
      <c r="P15" s="15">
        <v>0.83333333333335036</v>
      </c>
      <c r="R15" s="4">
        <v>11</v>
      </c>
      <c r="S15" s="6">
        <v>1</v>
      </c>
      <c r="T15" s="11">
        <f t="shared" si="9"/>
        <v>-1</v>
      </c>
      <c r="U15" s="11">
        <f t="shared" si="10"/>
        <v>-1</v>
      </c>
      <c r="V15" s="11">
        <f t="shared" si="11"/>
        <v>1</v>
      </c>
      <c r="W15" s="11">
        <f t="shared" si="12"/>
        <v>-1</v>
      </c>
      <c r="X15" s="11">
        <f t="shared" si="13"/>
        <v>1</v>
      </c>
      <c r="Y15" s="11">
        <f t="shared" si="14"/>
        <v>-1</v>
      </c>
      <c r="Z15" s="6">
        <f t="shared" si="2"/>
        <v>1</v>
      </c>
    </row>
    <row r="16" spans="1:30" x14ac:dyDescent="0.25">
      <c r="A16" s="4">
        <v>12</v>
      </c>
      <c r="B16" s="6">
        <v>1</v>
      </c>
      <c r="C16" s="6">
        <v>1</v>
      </c>
      <c r="D16" s="6">
        <v>2</v>
      </c>
      <c r="E16" s="6">
        <v>1</v>
      </c>
      <c r="F16" s="6">
        <v>2</v>
      </c>
      <c r="G16" s="6">
        <v>2</v>
      </c>
      <c r="I16" s="4">
        <v>12</v>
      </c>
      <c r="J16" s="6" t="str">
        <f t="shared" si="3"/>
        <v>0 jour</v>
      </c>
      <c r="K16" s="6" t="str">
        <f t="shared" si="4"/>
        <v>200 mm/min</v>
      </c>
      <c r="L16" s="6" t="str">
        <f t="shared" si="5"/>
        <v>50 % de He</v>
      </c>
      <c r="M16" s="6" t="str">
        <f t="shared" si="6"/>
        <v>650 W</v>
      </c>
      <c r="N16" s="6" t="str">
        <f t="shared" si="7"/>
        <v>15 mm</v>
      </c>
      <c r="O16" s="6" t="str">
        <f t="shared" si="8"/>
        <v>1.54 mm</v>
      </c>
      <c r="P16" s="15">
        <v>29.666666666666682</v>
      </c>
      <c r="R16" s="4">
        <v>12</v>
      </c>
      <c r="S16" s="6">
        <v>1</v>
      </c>
      <c r="T16" s="11">
        <f t="shared" si="9"/>
        <v>-1</v>
      </c>
      <c r="U16" s="11">
        <f t="shared" si="10"/>
        <v>-1</v>
      </c>
      <c r="V16" s="11">
        <f t="shared" si="11"/>
        <v>1</v>
      </c>
      <c r="W16" s="11">
        <f t="shared" si="12"/>
        <v>-1</v>
      </c>
      <c r="X16" s="11">
        <f t="shared" si="13"/>
        <v>1</v>
      </c>
      <c r="Y16" s="11">
        <f t="shared" si="14"/>
        <v>1</v>
      </c>
      <c r="Z16" s="6">
        <f t="shared" si="2"/>
        <v>-1</v>
      </c>
    </row>
    <row r="17" spans="1:26" x14ac:dyDescent="0.25">
      <c r="A17" s="4">
        <v>13</v>
      </c>
      <c r="B17" s="6">
        <v>1</v>
      </c>
      <c r="C17" s="6">
        <v>1</v>
      </c>
      <c r="D17" s="6">
        <v>2</v>
      </c>
      <c r="E17" s="6">
        <v>2</v>
      </c>
      <c r="F17" s="6">
        <v>1</v>
      </c>
      <c r="G17" s="6">
        <v>1</v>
      </c>
      <c r="I17" s="4">
        <v>13</v>
      </c>
      <c r="J17" s="6" t="str">
        <f t="shared" si="3"/>
        <v>0 jour</v>
      </c>
      <c r="K17" s="6" t="str">
        <f t="shared" si="4"/>
        <v>200 mm/min</v>
      </c>
      <c r="L17" s="6" t="str">
        <f t="shared" si="5"/>
        <v>50 % de He</v>
      </c>
      <c r="M17" s="6" t="str">
        <f t="shared" si="6"/>
        <v>750 W</v>
      </c>
      <c r="N17" s="6" t="str">
        <f t="shared" si="7"/>
        <v>5 mm</v>
      </c>
      <c r="O17" s="6" t="str">
        <f t="shared" si="8"/>
        <v>1.24 mm</v>
      </c>
      <c r="P17" s="15">
        <v>7.1666666666666661</v>
      </c>
      <c r="R17" s="4">
        <v>13</v>
      </c>
      <c r="S17" s="6">
        <v>1</v>
      </c>
      <c r="T17" s="11">
        <f t="shared" si="9"/>
        <v>-1</v>
      </c>
      <c r="U17" s="11">
        <f t="shared" si="10"/>
        <v>-1</v>
      </c>
      <c r="V17" s="11">
        <f t="shared" si="11"/>
        <v>1</v>
      </c>
      <c r="W17" s="11">
        <f t="shared" si="12"/>
        <v>1</v>
      </c>
      <c r="X17" s="11">
        <f t="shared" si="13"/>
        <v>-1</v>
      </c>
      <c r="Y17" s="11">
        <f t="shared" si="14"/>
        <v>-1</v>
      </c>
      <c r="Z17" s="6">
        <f t="shared" si="2"/>
        <v>-1</v>
      </c>
    </row>
    <row r="18" spans="1:26" x14ac:dyDescent="0.25">
      <c r="A18" s="4">
        <v>14</v>
      </c>
      <c r="B18" s="6">
        <v>1</v>
      </c>
      <c r="C18" s="6">
        <v>1</v>
      </c>
      <c r="D18" s="6">
        <v>2</v>
      </c>
      <c r="E18" s="6">
        <v>2</v>
      </c>
      <c r="F18" s="6">
        <v>1</v>
      </c>
      <c r="G18" s="6">
        <v>2</v>
      </c>
      <c r="I18" s="4">
        <v>14</v>
      </c>
      <c r="J18" s="6" t="str">
        <f t="shared" si="3"/>
        <v>0 jour</v>
      </c>
      <c r="K18" s="6" t="str">
        <f t="shared" si="4"/>
        <v>200 mm/min</v>
      </c>
      <c r="L18" s="6" t="str">
        <f t="shared" si="5"/>
        <v>50 % de He</v>
      </c>
      <c r="M18" s="6" t="str">
        <f t="shared" si="6"/>
        <v>750 W</v>
      </c>
      <c r="N18" s="6" t="str">
        <f t="shared" si="7"/>
        <v>5 mm</v>
      </c>
      <c r="O18" s="6" t="str">
        <f t="shared" si="8"/>
        <v>1.54 mm</v>
      </c>
      <c r="P18" s="15">
        <v>22.666666666666657</v>
      </c>
      <c r="R18" s="4">
        <v>14</v>
      </c>
      <c r="S18" s="6">
        <v>1</v>
      </c>
      <c r="T18" s="11">
        <f t="shared" si="9"/>
        <v>-1</v>
      </c>
      <c r="U18" s="11">
        <f t="shared" si="10"/>
        <v>-1</v>
      </c>
      <c r="V18" s="11">
        <f t="shared" si="11"/>
        <v>1</v>
      </c>
      <c r="W18" s="11">
        <f t="shared" si="12"/>
        <v>1</v>
      </c>
      <c r="X18" s="11">
        <f t="shared" si="13"/>
        <v>-1</v>
      </c>
      <c r="Y18" s="11">
        <f t="shared" si="14"/>
        <v>1</v>
      </c>
      <c r="Z18" s="6">
        <f t="shared" si="2"/>
        <v>1</v>
      </c>
    </row>
    <row r="19" spans="1:26" x14ac:dyDescent="0.25">
      <c r="A19" s="4">
        <v>15</v>
      </c>
      <c r="B19" s="6">
        <v>1</v>
      </c>
      <c r="C19" s="6">
        <v>1</v>
      </c>
      <c r="D19" s="6">
        <v>2</v>
      </c>
      <c r="E19" s="6">
        <v>2</v>
      </c>
      <c r="F19" s="6">
        <v>2</v>
      </c>
      <c r="G19" s="6">
        <v>1</v>
      </c>
      <c r="I19" s="4">
        <v>15</v>
      </c>
      <c r="J19" s="6" t="str">
        <f t="shared" si="3"/>
        <v>0 jour</v>
      </c>
      <c r="K19" s="6" t="str">
        <f t="shared" si="4"/>
        <v>200 mm/min</v>
      </c>
      <c r="L19" s="6" t="str">
        <f t="shared" si="5"/>
        <v>50 % de He</v>
      </c>
      <c r="M19" s="6" t="str">
        <f t="shared" si="6"/>
        <v>750 W</v>
      </c>
      <c r="N19" s="6" t="str">
        <f t="shared" si="7"/>
        <v>15 mm</v>
      </c>
      <c r="O19" s="6" t="str">
        <f t="shared" si="8"/>
        <v>1.24 mm</v>
      </c>
      <c r="P19" s="15">
        <v>4.6666666666666838</v>
      </c>
      <c r="R19" s="4">
        <v>15</v>
      </c>
      <c r="S19" s="6">
        <v>1</v>
      </c>
      <c r="T19" s="11">
        <f t="shared" si="9"/>
        <v>-1</v>
      </c>
      <c r="U19" s="11">
        <f t="shared" si="10"/>
        <v>-1</v>
      </c>
      <c r="V19" s="11">
        <f t="shared" si="11"/>
        <v>1</v>
      </c>
      <c r="W19" s="11">
        <f t="shared" si="12"/>
        <v>1</v>
      </c>
      <c r="X19" s="11">
        <f t="shared" si="13"/>
        <v>1</v>
      </c>
      <c r="Y19" s="11">
        <f t="shared" si="14"/>
        <v>-1</v>
      </c>
      <c r="Z19" s="6">
        <f t="shared" si="2"/>
        <v>-1</v>
      </c>
    </row>
    <row r="20" spans="1:26" x14ac:dyDescent="0.25">
      <c r="A20" s="4">
        <v>16</v>
      </c>
      <c r="B20" s="6">
        <v>1</v>
      </c>
      <c r="C20" s="6">
        <v>1</v>
      </c>
      <c r="D20" s="6">
        <v>2</v>
      </c>
      <c r="E20" s="6">
        <v>2</v>
      </c>
      <c r="F20" s="6">
        <v>2</v>
      </c>
      <c r="G20" s="6">
        <v>2</v>
      </c>
      <c r="I20" s="4">
        <v>16</v>
      </c>
      <c r="J20" s="6" t="str">
        <f t="shared" si="3"/>
        <v>0 jour</v>
      </c>
      <c r="K20" s="6" t="str">
        <f t="shared" si="4"/>
        <v>200 mm/min</v>
      </c>
      <c r="L20" s="6" t="str">
        <f t="shared" si="5"/>
        <v>50 % de He</v>
      </c>
      <c r="M20" s="6" t="str">
        <f t="shared" si="6"/>
        <v>750 W</v>
      </c>
      <c r="N20" s="6" t="str">
        <f t="shared" si="7"/>
        <v>15 mm</v>
      </c>
      <c r="O20" s="6" t="str">
        <f t="shared" si="8"/>
        <v>1.54 mm</v>
      </c>
      <c r="P20" s="15">
        <v>20.166666666666671</v>
      </c>
      <c r="R20" s="4">
        <v>16</v>
      </c>
      <c r="S20" s="6">
        <v>1</v>
      </c>
      <c r="T20" s="11">
        <f t="shared" si="9"/>
        <v>-1</v>
      </c>
      <c r="U20" s="11">
        <f t="shared" si="10"/>
        <v>-1</v>
      </c>
      <c r="V20" s="11">
        <f t="shared" si="11"/>
        <v>1</v>
      </c>
      <c r="W20" s="11">
        <f t="shared" si="12"/>
        <v>1</v>
      </c>
      <c r="X20" s="11">
        <f t="shared" si="13"/>
        <v>1</v>
      </c>
      <c r="Y20" s="11">
        <f t="shared" si="14"/>
        <v>1</v>
      </c>
      <c r="Z20" s="6">
        <f t="shared" si="2"/>
        <v>1</v>
      </c>
    </row>
    <row r="21" spans="1:26" x14ac:dyDescent="0.25">
      <c r="A21" s="4">
        <v>17</v>
      </c>
      <c r="B21" s="6">
        <v>1</v>
      </c>
      <c r="C21" s="6">
        <v>2</v>
      </c>
      <c r="D21" s="6">
        <v>1</v>
      </c>
      <c r="E21" s="6">
        <v>1</v>
      </c>
      <c r="F21" s="6">
        <v>1</v>
      </c>
      <c r="G21" s="6">
        <v>1</v>
      </c>
      <c r="I21" s="4">
        <v>17</v>
      </c>
      <c r="J21" s="6" t="str">
        <f t="shared" si="3"/>
        <v>0 jour</v>
      </c>
      <c r="K21" s="6" t="str">
        <f t="shared" si="4"/>
        <v>300 mm/min</v>
      </c>
      <c r="L21" s="6" t="str">
        <f t="shared" si="5"/>
        <v>30 % de He</v>
      </c>
      <c r="M21" s="6" t="str">
        <f t="shared" si="6"/>
        <v>650 W</v>
      </c>
      <c r="N21" s="6" t="str">
        <f t="shared" si="7"/>
        <v>5 mm</v>
      </c>
      <c r="O21" s="6" t="str">
        <f t="shared" si="8"/>
        <v>1.24 mm</v>
      </c>
      <c r="P21" s="15">
        <v>15.333333333333314</v>
      </c>
      <c r="R21" s="4">
        <v>17</v>
      </c>
      <c r="S21" s="6">
        <v>1</v>
      </c>
      <c r="T21" s="11">
        <f t="shared" si="9"/>
        <v>-1</v>
      </c>
      <c r="U21" s="11">
        <f t="shared" si="10"/>
        <v>1</v>
      </c>
      <c r="V21" s="11">
        <f t="shared" si="11"/>
        <v>-1</v>
      </c>
      <c r="W21" s="11">
        <f t="shared" si="12"/>
        <v>-1</v>
      </c>
      <c r="X21" s="11">
        <f t="shared" si="13"/>
        <v>-1</v>
      </c>
      <c r="Y21" s="11">
        <f t="shared" si="14"/>
        <v>-1</v>
      </c>
      <c r="Z21" s="6">
        <f t="shared" si="2"/>
        <v>1</v>
      </c>
    </row>
    <row r="22" spans="1:26" x14ac:dyDescent="0.25">
      <c r="A22" s="4">
        <v>18</v>
      </c>
      <c r="B22" s="6">
        <v>1</v>
      </c>
      <c r="C22" s="6">
        <v>2</v>
      </c>
      <c r="D22" s="6">
        <v>1</v>
      </c>
      <c r="E22" s="6">
        <v>1</v>
      </c>
      <c r="F22" s="6">
        <v>1</v>
      </c>
      <c r="G22" s="6">
        <v>2</v>
      </c>
      <c r="I22" s="4">
        <v>18</v>
      </c>
      <c r="J22" s="6" t="str">
        <f t="shared" si="3"/>
        <v>0 jour</v>
      </c>
      <c r="K22" s="6" t="str">
        <f t="shared" si="4"/>
        <v>300 mm/min</v>
      </c>
      <c r="L22" s="6" t="str">
        <f t="shared" si="5"/>
        <v>30 % de He</v>
      </c>
      <c r="M22" s="6" t="str">
        <f t="shared" si="6"/>
        <v>650 W</v>
      </c>
      <c r="N22" s="6" t="str">
        <f t="shared" si="7"/>
        <v>5 mm</v>
      </c>
      <c r="O22" s="6" t="str">
        <f t="shared" si="8"/>
        <v>1.54 mm</v>
      </c>
      <c r="P22" s="15">
        <v>44.16666666666665</v>
      </c>
      <c r="R22" s="4">
        <v>18</v>
      </c>
      <c r="S22" s="6">
        <v>1</v>
      </c>
      <c r="T22" s="11">
        <f t="shared" si="9"/>
        <v>-1</v>
      </c>
      <c r="U22" s="11">
        <f t="shared" si="10"/>
        <v>1</v>
      </c>
      <c r="V22" s="11">
        <f t="shared" si="11"/>
        <v>-1</v>
      </c>
      <c r="W22" s="11">
        <f t="shared" si="12"/>
        <v>-1</v>
      </c>
      <c r="X22" s="11">
        <f t="shared" si="13"/>
        <v>-1</v>
      </c>
      <c r="Y22" s="11">
        <f t="shared" si="14"/>
        <v>1</v>
      </c>
      <c r="Z22" s="6">
        <f t="shared" si="2"/>
        <v>-1</v>
      </c>
    </row>
    <row r="23" spans="1:26" x14ac:dyDescent="0.25">
      <c r="A23" s="4">
        <v>19</v>
      </c>
      <c r="B23" s="6">
        <v>1</v>
      </c>
      <c r="C23" s="6">
        <v>2</v>
      </c>
      <c r="D23" s="6">
        <v>1</v>
      </c>
      <c r="E23" s="6">
        <v>1</v>
      </c>
      <c r="F23" s="6">
        <v>2</v>
      </c>
      <c r="G23" s="6">
        <v>1</v>
      </c>
      <c r="I23" s="4">
        <v>19</v>
      </c>
      <c r="J23" s="6" t="str">
        <f t="shared" si="3"/>
        <v>0 jour</v>
      </c>
      <c r="K23" s="6" t="str">
        <f t="shared" si="4"/>
        <v>300 mm/min</v>
      </c>
      <c r="L23" s="6" t="str">
        <f t="shared" si="5"/>
        <v>30 % de He</v>
      </c>
      <c r="M23" s="6" t="str">
        <f t="shared" si="6"/>
        <v>650 W</v>
      </c>
      <c r="N23" s="6" t="str">
        <f t="shared" si="7"/>
        <v>15 mm</v>
      </c>
      <c r="O23" s="6" t="str">
        <f t="shared" si="8"/>
        <v>1.24 mm</v>
      </c>
      <c r="P23" s="15">
        <v>12.833333333333336</v>
      </c>
      <c r="R23" s="4">
        <v>19</v>
      </c>
      <c r="S23" s="6">
        <v>1</v>
      </c>
      <c r="T23" s="11">
        <f t="shared" si="9"/>
        <v>-1</v>
      </c>
      <c r="U23" s="11">
        <f t="shared" si="10"/>
        <v>1</v>
      </c>
      <c r="V23" s="11">
        <f t="shared" si="11"/>
        <v>-1</v>
      </c>
      <c r="W23" s="11">
        <f t="shared" si="12"/>
        <v>-1</v>
      </c>
      <c r="X23" s="11">
        <f t="shared" si="13"/>
        <v>1</v>
      </c>
      <c r="Y23" s="11">
        <f t="shared" si="14"/>
        <v>-1</v>
      </c>
      <c r="Z23" s="6">
        <f t="shared" si="2"/>
        <v>1</v>
      </c>
    </row>
    <row r="24" spans="1:26" x14ac:dyDescent="0.25">
      <c r="A24" s="4">
        <v>20</v>
      </c>
      <c r="B24" s="6">
        <v>1</v>
      </c>
      <c r="C24" s="6">
        <v>2</v>
      </c>
      <c r="D24" s="6">
        <v>1</v>
      </c>
      <c r="E24" s="6">
        <v>1</v>
      </c>
      <c r="F24" s="6">
        <v>2</v>
      </c>
      <c r="G24" s="6">
        <v>2</v>
      </c>
      <c r="I24" s="4">
        <v>20</v>
      </c>
      <c r="J24" s="6" t="str">
        <f t="shared" si="3"/>
        <v>0 jour</v>
      </c>
      <c r="K24" s="6" t="str">
        <f t="shared" si="4"/>
        <v>300 mm/min</v>
      </c>
      <c r="L24" s="6" t="str">
        <f t="shared" si="5"/>
        <v>30 % de He</v>
      </c>
      <c r="M24" s="6" t="str">
        <f t="shared" si="6"/>
        <v>650 W</v>
      </c>
      <c r="N24" s="6" t="str">
        <f t="shared" si="7"/>
        <v>15 mm</v>
      </c>
      <c r="O24" s="6" t="str">
        <f t="shared" si="8"/>
        <v>1.54 mm</v>
      </c>
      <c r="P24" s="15">
        <v>41.666666666666671</v>
      </c>
      <c r="R24" s="4">
        <v>20</v>
      </c>
      <c r="S24" s="6">
        <v>1</v>
      </c>
      <c r="T24" s="11">
        <f t="shared" si="9"/>
        <v>-1</v>
      </c>
      <c r="U24" s="11">
        <f t="shared" si="10"/>
        <v>1</v>
      </c>
      <c r="V24" s="11">
        <f t="shared" si="11"/>
        <v>-1</v>
      </c>
      <c r="W24" s="11">
        <f t="shared" si="12"/>
        <v>-1</v>
      </c>
      <c r="X24" s="11">
        <f t="shared" si="13"/>
        <v>1</v>
      </c>
      <c r="Y24" s="11">
        <f t="shared" si="14"/>
        <v>1</v>
      </c>
      <c r="Z24" s="6">
        <f t="shared" si="2"/>
        <v>-1</v>
      </c>
    </row>
    <row r="25" spans="1:26" x14ac:dyDescent="0.25">
      <c r="A25" s="4">
        <v>21</v>
      </c>
      <c r="B25" s="6">
        <v>1</v>
      </c>
      <c r="C25" s="6">
        <v>2</v>
      </c>
      <c r="D25" s="6">
        <v>1</v>
      </c>
      <c r="E25" s="6">
        <v>2</v>
      </c>
      <c r="F25" s="6">
        <v>1</v>
      </c>
      <c r="G25" s="6">
        <v>1</v>
      </c>
      <c r="I25" s="4">
        <v>21</v>
      </c>
      <c r="J25" s="6" t="str">
        <f t="shared" si="3"/>
        <v>0 jour</v>
      </c>
      <c r="K25" s="6" t="str">
        <f t="shared" si="4"/>
        <v>300 mm/min</v>
      </c>
      <c r="L25" s="6" t="str">
        <f t="shared" si="5"/>
        <v>30 % de He</v>
      </c>
      <c r="M25" s="6" t="str">
        <f t="shared" si="6"/>
        <v>750 W</v>
      </c>
      <c r="N25" s="6" t="str">
        <f t="shared" si="7"/>
        <v>5 mm</v>
      </c>
      <c r="O25" s="6" t="str">
        <f t="shared" si="8"/>
        <v>1.24 mm</v>
      </c>
      <c r="P25" s="15">
        <v>19.16666666666665</v>
      </c>
      <c r="R25" s="4">
        <v>21</v>
      </c>
      <c r="S25" s="6">
        <v>1</v>
      </c>
      <c r="T25" s="11">
        <f t="shared" si="9"/>
        <v>-1</v>
      </c>
      <c r="U25" s="11">
        <f t="shared" si="10"/>
        <v>1</v>
      </c>
      <c r="V25" s="11">
        <f t="shared" si="11"/>
        <v>-1</v>
      </c>
      <c r="W25" s="11">
        <f t="shared" si="12"/>
        <v>1</v>
      </c>
      <c r="X25" s="11">
        <f t="shared" si="13"/>
        <v>-1</v>
      </c>
      <c r="Y25" s="11">
        <f t="shared" si="14"/>
        <v>-1</v>
      </c>
      <c r="Z25" s="6">
        <f t="shared" si="2"/>
        <v>-1</v>
      </c>
    </row>
    <row r="26" spans="1:26" x14ac:dyDescent="0.25">
      <c r="A26" s="4">
        <v>22</v>
      </c>
      <c r="B26" s="6">
        <v>1</v>
      </c>
      <c r="C26" s="6">
        <v>2</v>
      </c>
      <c r="D26" s="6">
        <v>1</v>
      </c>
      <c r="E26" s="6">
        <v>2</v>
      </c>
      <c r="F26" s="6">
        <v>1</v>
      </c>
      <c r="G26" s="6">
        <v>2</v>
      </c>
      <c r="I26" s="4">
        <v>22</v>
      </c>
      <c r="J26" s="6" t="str">
        <f t="shared" si="3"/>
        <v>0 jour</v>
      </c>
      <c r="K26" s="6" t="str">
        <f t="shared" si="4"/>
        <v>300 mm/min</v>
      </c>
      <c r="L26" s="6" t="str">
        <f t="shared" si="5"/>
        <v>30 % de He</v>
      </c>
      <c r="M26" s="6" t="str">
        <f t="shared" si="6"/>
        <v>750 W</v>
      </c>
      <c r="N26" s="6" t="str">
        <f t="shared" si="7"/>
        <v>5 mm</v>
      </c>
      <c r="O26" s="6" t="str">
        <f t="shared" si="8"/>
        <v>1.54 mm</v>
      </c>
      <c r="P26" s="15">
        <v>34.666666666666643</v>
      </c>
      <c r="R26" s="4">
        <v>22</v>
      </c>
      <c r="S26" s="6">
        <v>1</v>
      </c>
      <c r="T26" s="11">
        <f t="shared" si="9"/>
        <v>-1</v>
      </c>
      <c r="U26" s="11">
        <f t="shared" si="10"/>
        <v>1</v>
      </c>
      <c r="V26" s="11">
        <f t="shared" si="11"/>
        <v>-1</v>
      </c>
      <c r="W26" s="11">
        <f t="shared" si="12"/>
        <v>1</v>
      </c>
      <c r="X26" s="11">
        <f t="shared" si="13"/>
        <v>-1</v>
      </c>
      <c r="Y26" s="11">
        <f t="shared" si="14"/>
        <v>1</v>
      </c>
      <c r="Z26" s="6">
        <f t="shared" si="2"/>
        <v>1</v>
      </c>
    </row>
    <row r="27" spans="1:26" x14ac:dyDescent="0.25">
      <c r="A27" s="4">
        <v>23</v>
      </c>
      <c r="B27" s="6">
        <v>1</v>
      </c>
      <c r="C27" s="6">
        <v>2</v>
      </c>
      <c r="D27" s="6">
        <v>1</v>
      </c>
      <c r="E27" s="6">
        <v>2</v>
      </c>
      <c r="F27" s="6">
        <v>2</v>
      </c>
      <c r="G27" s="6">
        <v>1</v>
      </c>
      <c r="I27" s="4">
        <v>23</v>
      </c>
      <c r="J27" s="6" t="str">
        <f t="shared" si="3"/>
        <v>0 jour</v>
      </c>
      <c r="K27" s="6" t="str">
        <f t="shared" si="4"/>
        <v>300 mm/min</v>
      </c>
      <c r="L27" s="6" t="str">
        <f t="shared" si="5"/>
        <v>30 % de He</v>
      </c>
      <c r="M27" s="6" t="str">
        <f t="shared" si="6"/>
        <v>750 W</v>
      </c>
      <c r="N27" s="6" t="str">
        <f t="shared" si="7"/>
        <v>15 mm</v>
      </c>
      <c r="O27" s="6" t="str">
        <f t="shared" si="8"/>
        <v>1.24 mm</v>
      </c>
      <c r="P27" s="15">
        <v>16.666666666666671</v>
      </c>
      <c r="R27" s="4">
        <v>23</v>
      </c>
      <c r="S27" s="6">
        <v>1</v>
      </c>
      <c r="T27" s="11">
        <f t="shared" si="9"/>
        <v>-1</v>
      </c>
      <c r="U27" s="11">
        <f t="shared" si="10"/>
        <v>1</v>
      </c>
      <c r="V27" s="11">
        <f t="shared" si="11"/>
        <v>-1</v>
      </c>
      <c r="W27" s="11">
        <f t="shared" si="12"/>
        <v>1</v>
      </c>
      <c r="X27" s="11">
        <f t="shared" si="13"/>
        <v>1</v>
      </c>
      <c r="Y27" s="11">
        <f t="shared" si="14"/>
        <v>-1</v>
      </c>
      <c r="Z27" s="6">
        <f t="shared" si="2"/>
        <v>-1</v>
      </c>
    </row>
    <row r="28" spans="1:26" x14ac:dyDescent="0.25">
      <c r="A28" s="4">
        <v>24</v>
      </c>
      <c r="B28" s="6">
        <v>1</v>
      </c>
      <c r="C28" s="6">
        <v>2</v>
      </c>
      <c r="D28" s="6">
        <v>1</v>
      </c>
      <c r="E28" s="6">
        <v>2</v>
      </c>
      <c r="F28" s="6">
        <v>2</v>
      </c>
      <c r="G28" s="6">
        <v>2</v>
      </c>
      <c r="I28" s="4">
        <v>24</v>
      </c>
      <c r="J28" s="6" t="str">
        <f t="shared" si="3"/>
        <v>0 jour</v>
      </c>
      <c r="K28" s="6" t="str">
        <f t="shared" si="4"/>
        <v>300 mm/min</v>
      </c>
      <c r="L28" s="6" t="str">
        <f t="shared" si="5"/>
        <v>30 % de He</v>
      </c>
      <c r="M28" s="6" t="str">
        <f t="shared" si="6"/>
        <v>750 W</v>
      </c>
      <c r="N28" s="6" t="str">
        <f t="shared" si="7"/>
        <v>15 mm</v>
      </c>
      <c r="O28" s="6" t="str">
        <f t="shared" si="8"/>
        <v>1.54 mm</v>
      </c>
      <c r="P28" s="15">
        <v>32.166666666666664</v>
      </c>
      <c r="R28" s="4">
        <v>24</v>
      </c>
      <c r="S28" s="6">
        <v>1</v>
      </c>
      <c r="T28" s="11">
        <f t="shared" si="9"/>
        <v>-1</v>
      </c>
      <c r="U28" s="11">
        <f t="shared" si="10"/>
        <v>1</v>
      </c>
      <c r="V28" s="11">
        <f t="shared" si="11"/>
        <v>-1</v>
      </c>
      <c r="W28" s="11">
        <f t="shared" si="12"/>
        <v>1</v>
      </c>
      <c r="X28" s="11">
        <f t="shared" si="13"/>
        <v>1</v>
      </c>
      <c r="Y28" s="11">
        <f t="shared" si="14"/>
        <v>1</v>
      </c>
      <c r="Z28" s="6">
        <f t="shared" si="2"/>
        <v>1</v>
      </c>
    </row>
    <row r="29" spans="1:26" x14ac:dyDescent="0.25">
      <c r="A29" s="4">
        <v>25</v>
      </c>
      <c r="B29" s="6">
        <v>1</v>
      </c>
      <c r="C29" s="6">
        <v>2</v>
      </c>
      <c r="D29" s="6">
        <v>2</v>
      </c>
      <c r="E29" s="6">
        <v>1</v>
      </c>
      <c r="F29" s="6">
        <v>1</v>
      </c>
      <c r="G29" s="6">
        <v>1</v>
      </c>
      <c r="I29" s="4">
        <v>25</v>
      </c>
      <c r="J29" s="6" t="str">
        <f t="shared" si="3"/>
        <v>0 jour</v>
      </c>
      <c r="K29" s="6" t="str">
        <f t="shared" si="4"/>
        <v>300 mm/min</v>
      </c>
      <c r="L29" s="6" t="str">
        <f t="shared" si="5"/>
        <v>50 % de He</v>
      </c>
      <c r="M29" s="6" t="str">
        <f t="shared" si="6"/>
        <v>650 W</v>
      </c>
      <c r="N29" s="6" t="str">
        <f t="shared" si="7"/>
        <v>5 mm</v>
      </c>
      <c r="O29" s="6" t="str">
        <f t="shared" si="8"/>
        <v>1.24 mm</v>
      </c>
      <c r="P29" s="15">
        <v>11.333333333333323</v>
      </c>
      <c r="R29" s="4">
        <v>25</v>
      </c>
      <c r="S29" s="6">
        <v>1</v>
      </c>
      <c r="T29" s="11">
        <f t="shared" si="9"/>
        <v>-1</v>
      </c>
      <c r="U29" s="11">
        <f t="shared" si="10"/>
        <v>1</v>
      </c>
      <c r="V29" s="11">
        <f t="shared" si="11"/>
        <v>1</v>
      </c>
      <c r="W29" s="11">
        <f t="shared" si="12"/>
        <v>-1</v>
      </c>
      <c r="X29" s="11">
        <f t="shared" si="13"/>
        <v>-1</v>
      </c>
      <c r="Y29" s="11">
        <f t="shared" si="14"/>
        <v>-1</v>
      </c>
      <c r="Z29" s="6">
        <f t="shared" si="2"/>
        <v>1</v>
      </c>
    </row>
    <row r="30" spans="1:26" x14ac:dyDescent="0.25">
      <c r="A30" s="4">
        <v>26</v>
      </c>
      <c r="B30" s="6">
        <v>1</v>
      </c>
      <c r="C30" s="6">
        <v>2</v>
      </c>
      <c r="D30" s="6">
        <v>2</v>
      </c>
      <c r="E30" s="6">
        <v>1</v>
      </c>
      <c r="F30" s="6">
        <v>1</v>
      </c>
      <c r="G30" s="6">
        <v>2</v>
      </c>
      <c r="I30" s="4">
        <v>26</v>
      </c>
      <c r="J30" s="6" t="str">
        <f t="shared" si="3"/>
        <v>0 jour</v>
      </c>
      <c r="K30" s="6" t="str">
        <f t="shared" si="4"/>
        <v>300 mm/min</v>
      </c>
      <c r="L30" s="6" t="str">
        <f t="shared" si="5"/>
        <v>50 % de He</v>
      </c>
      <c r="M30" s="6" t="str">
        <f t="shared" si="6"/>
        <v>650 W</v>
      </c>
      <c r="N30" s="6" t="str">
        <f t="shared" si="7"/>
        <v>5 mm</v>
      </c>
      <c r="O30" s="6" t="str">
        <f t="shared" si="8"/>
        <v>1.54 mm</v>
      </c>
      <c r="P30" s="15">
        <v>40.166666666666657</v>
      </c>
      <c r="R30" s="4">
        <v>26</v>
      </c>
      <c r="S30" s="6">
        <v>1</v>
      </c>
      <c r="T30" s="11">
        <f t="shared" si="9"/>
        <v>-1</v>
      </c>
      <c r="U30" s="11">
        <f t="shared" si="10"/>
        <v>1</v>
      </c>
      <c r="V30" s="11">
        <f t="shared" si="11"/>
        <v>1</v>
      </c>
      <c r="W30" s="11">
        <f t="shared" si="12"/>
        <v>-1</v>
      </c>
      <c r="X30" s="11">
        <f t="shared" si="13"/>
        <v>-1</v>
      </c>
      <c r="Y30" s="11">
        <f t="shared" si="14"/>
        <v>1</v>
      </c>
      <c r="Z30" s="6">
        <f t="shared" si="2"/>
        <v>-1</v>
      </c>
    </row>
    <row r="31" spans="1:26" x14ac:dyDescent="0.25">
      <c r="A31" s="4">
        <v>27</v>
      </c>
      <c r="B31" s="6">
        <v>1</v>
      </c>
      <c r="C31" s="6">
        <v>2</v>
      </c>
      <c r="D31" s="6">
        <v>2</v>
      </c>
      <c r="E31" s="6">
        <v>1</v>
      </c>
      <c r="F31" s="6">
        <v>2</v>
      </c>
      <c r="G31" s="6">
        <v>1</v>
      </c>
      <c r="I31" s="4">
        <v>27</v>
      </c>
      <c r="J31" s="6" t="str">
        <f t="shared" si="3"/>
        <v>0 jour</v>
      </c>
      <c r="K31" s="6" t="str">
        <f t="shared" si="4"/>
        <v>300 mm/min</v>
      </c>
      <c r="L31" s="6" t="str">
        <f t="shared" si="5"/>
        <v>50 % de He</v>
      </c>
      <c r="M31" s="6" t="str">
        <f t="shared" si="6"/>
        <v>650 W</v>
      </c>
      <c r="N31" s="6" t="str">
        <f t="shared" si="7"/>
        <v>15 mm</v>
      </c>
      <c r="O31" s="6" t="str">
        <f t="shared" si="8"/>
        <v>1.24 mm</v>
      </c>
      <c r="P31" s="15">
        <v>8.8333333333333446</v>
      </c>
      <c r="R31" s="4">
        <v>27</v>
      </c>
      <c r="S31" s="6">
        <v>1</v>
      </c>
      <c r="T31" s="11">
        <f t="shared" si="9"/>
        <v>-1</v>
      </c>
      <c r="U31" s="11">
        <f t="shared" si="10"/>
        <v>1</v>
      </c>
      <c r="V31" s="11">
        <f t="shared" si="11"/>
        <v>1</v>
      </c>
      <c r="W31" s="11">
        <f t="shared" si="12"/>
        <v>-1</v>
      </c>
      <c r="X31" s="11">
        <f t="shared" si="13"/>
        <v>1</v>
      </c>
      <c r="Y31" s="11">
        <f t="shared" si="14"/>
        <v>-1</v>
      </c>
      <c r="Z31" s="6">
        <f t="shared" si="2"/>
        <v>1</v>
      </c>
    </row>
    <row r="32" spans="1:26" x14ac:dyDescent="0.25">
      <c r="A32" s="4">
        <v>28</v>
      </c>
      <c r="B32" s="6">
        <v>1</v>
      </c>
      <c r="C32" s="6">
        <v>2</v>
      </c>
      <c r="D32" s="6">
        <v>2</v>
      </c>
      <c r="E32" s="6">
        <v>1</v>
      </c>
      <c r="F32" s="6">
        <v>2</v>
      </c>
      <c r="G32" s="6">
        <v>2</v>
      </c>
      <c r="I32" s="4">
        <v>28</v>
      </c>
      <c r="J32" s="6" t="str">
        <f t="shared" si="3"/>
        <v>0 jour</v>
      </c>
      <c r="K32" s="6" t="str">
        <f t="shared" si="4"/>
        <v>300 mm/min</v>
      </c>
      <c r="L32" s="6" t="str">
        <f t="shared" si="5"/>
        <v>50 % de He</v>
      </c>
      <c r="M32" s="6" t="str">
        <f t="shared" si="6"/>
        <v>650 W</v>
      </c>
      <c r="N32" s="6" t="str">
        <f t="shared" si="7"/>
        <v>15 mm</v>
      </c>
      <c r="O32" s="6" t="str">
        <f t="shared" si="8"/>
        <v>1.54 mm</v>
      </c>
      <c r="P32" s="15">
        <v>37.666666666666679</v>
      </c>
      <c r="R32" s="4">
        <v>28</v>
      </c>
      <c r="S32" s="6">
        <v>1</v>
      </c>
      <c r="T32" s="11">
        <f t="shared" si="9"/>
        <v>-1</v>
      </c>
      <c r="U32" s="11">
        <f t="shared" si="10"/>
        <v>1</v>
      </c>
      <c r="V32" s="11">
        <f t="shared" si="11"/>
        <v>1</v>
      </c>
      <c r="W32" s="11">
        <f t="shared" si="12"/>
        <v>-1</v>
      </c>
      <c r="X32" s="11">
        <f t="shared" si="13"/>
        <v>1</v>
      </c>
      <c r="Y32" s="11">
        <f t="shared" si="14"/>
        <v>1</v>
      </c>
      <c r="Z32" s="6">
        <f t="shared" si="2"/>
        <v>-1</v>
      </c>
    </row>
    <row r="33" spans="1:26" x14ac:dyDescent="0.25">
      <c r="A33" s="4">
        <v>29</v>
      </c>
      <c r="B33" s="6">
        <v>1</v>
      </c>
      <c r="C33" s="6">
        <v>2</v>
      </c>
      <c r="D33" s="6">
        <v>2</v>
      </c>
      <c r="E33" s="6">
        <v>2</v>
      </c>
      <c r="F33" s="6">
        <v>1</v>
      </c>
      <c r="G33" s="6">
        <v>1</v>
      </c>
      <c r="I33" s="4">
        <v>29</v>
      </c>
      <c r="J33" s="6" t="str">
        <f t="shared" si="3"/>
        <v>0 jour</v>
      </c>
      <c r="K33" s="6" t="str">
        <f t="shared" si="4"/>
        <v>300 mm/min</v>
      </c>
      <c r="L33" s="6" t="str">
        <f t="shared" si="5"/>
        <v>50 % de He</v>
      </c>
      <c r="M33" s="6" t="str">
        <f t="shared" si="6"/>
        <v>750 W</v>
      </c>
      <c r="N33" s="6" t="str">
        <f t="shared" si="7"/>
        <v>5 mm</v>
      </c>
      <c r="O33" s="6" t="str">
        <f t="shared" si="8"/>
        <v>1.24 mm</v>
      </c>
      <c r="P33" s="15">
        <v>15.166666666666659</v>
      </c>
      <c r="R33" s="4">
        <v>29</v>
      </c>
      <c r="S33" s="6">
        <v>1</v>
      </c>
      <c r="T33" s="11">
        <f t="shared" si="9"/>
        <v>-1</v>
      </c>
      <c r="U33" s="11">
        <f t="shared" si="10"/>
        <v>1</v>
      </c>
      <c r="V33" s="11">
        <f t="shared" si="11"/>
        <v>1</v>
      </c>
      <c r="W33" s="11">
        <f t="shared" si="12"/>
        <v>1</v>
      </c>
      <c r="X33" s="11">
        <f t="shared" si="13"/>
        <v>-1</v>
      </c>
      <c r="Y33" s="11">
        <f t="shared" si="14"/>
        <v>-1</v>
      </c>
      <c r="Z33" s="6">
        <f t="shared" si="2"/>
        <v>-1</v>
      </c>
    </row>
    <row r="34" spans="1:26" x14ac:dyDescent="0.25">
      <c r="A34" s="4">
        <v>30</v>
      </c>
      <c r="B34" s="6">
        <v>1</v>
      </c>
      <c r="C34" s="6">
        <v>2</v>
      </c>
      <c r="D34" s="6">
        <v>2</v>
      </c>
      <c r="E34" s="6">
        <v>2</v>
      </c>
      <c r="F34" s="6">
        <v>1</v>
      </c>
      <c r="G34" s="6">
        <v>2</v>
      </c>
      <c r="I34" s="4">
        <v>30</v>
      </c>
      <c r="J34" s="6" t="str">
        <f t="shared" si="3"/>
        <v>0 jour</v>
      </c>
      <c r="K34" s="6" t="str">
        <f t="shared" si="4"/>
        <v>300 mm/min</v>
      </c>
      <c r="L34" s="6" t="str">
        <f t="shared" si="5"/>
        <v>50 % de He</v>
      </c>
      <c r="M34" s="6" t="str">
        <f t="shared" si="6"/>
        <v>750 W</v>
      </c>
      <c r="N34" s="6" t="str">
        <f t="shared" si="7"/>
        <v>5 mm</v>
      </c>
      <c r="O34" s="6" t="str">
        <f t="shared" si="8"/>
        <v>1.54 mm</v>
      </c>
      <c r="P34" s="15">
        <v>30.66666666666665</v>
      </c>
      <c r="R34" s="4">
        <v>30</v>
      </c>
      <c r="S34" s="6">
        <v>1</v>
      </c>
      <c r="T34" s="11">
        <f t="shared" si="9"/>
        <v>-1</v>
      </c>
      <c r="U34" s="11">
        <f t="shared" si="10"/>
        <v>1</v>
      </c>
      <c r="V34" s="11">
        <f t="shared" si="11"/>
        <v>1</v>
      </c>
      <c r="W34" s="11">
        <f t="shared" si="12"/>
        <v>1</v>
      </c>
      <c r="X34" s="11">
        <f t="shared" si="13"/>
        <v>-1</v>
      </c>
      <c r="Y34" s="11">
        <f t="shared" si="14"/>
        <v>1</v>
      </c>
      <c r="Z34" s="6">
        <f t="shared" si="2"/>
        <v>1</v>
      </c>
    </row>
    <row r="35" spans="1:26" x14ac:dyDescent="0.25">
      <c r="A35" s="4">
        <v>31</v>
      </c>
      <c r="B35" s="6">
        <v>1</v>
      </c>
      <c r="C35" s="6">
        <v>2</v>
      </c>
      <c r="D35" s="6">
        <v>2</v>
      </c>
      <c r="E35" s="6">
        <v>2</v>
      </c>
      <c r="F35" s="6">
        <v>2</v>
      </c>
      <c r="G35" s="6">
        <v>1</v>
      </c>
      <c r="I35" s="4">
        <v>31</v>
      </c>
      <c r="J35" s="6" t="str">
        <f t="shared" si="3"/>
        <v>0 jour</v>
      </c>
      <c r="K35" s="6" t="str">
        <f t="shared" si="4"/>
        <v>300 mm/min</v>
      </c>
      <c r="L35" s="6" t="str">
        <f t="shared" si="5"/>
        <v>50 % de He</v>
      </c>
      <c r="M35" s="6" t="str">
        <f t="shared" si="6"/>
        <v>750 W</v>
      </c>
      <c r="N35" s="6" t="str">
        <f t="shared" si="7"/>
        <v>15 mm</v>
      </c>
      <c r="O35" s="6" t="str">
        <f t="shared" si="8"/>
        <v>1.24 mm</v>
      </c>
      <c r="P35" s="15">
        <v>12.66666666666668</v>
      </c>
      <c r="R35" s="4">
        <v>31</v>
      </c>
      <c r="S35" s="6">
        <v>1</v>
      </c>
      <c r="T35" s="11">
        <f t="shared" si="9"/>
        <v>-1</v>
      </c>
      <c r="U35" s="11">
        <f t="shared" si="10"/>
        <v>1</v>
      </c>
      <c r="V35" s="11">
        <f t="shared" si="11"/>
        <v>1</v>
      </c>
      <c r="W35" s="11">
        <f t="shared" si="12"/>
        <v>1</v>
      </c>
      <c r="X35" s="11">
        <f t="shared" si="13"/>
        <v>1</v>
      </c>
      <c r="Y35" s="11">
        <f t="shared" si="14"/>
        <v>-1</v>
      </c>
      <c r="Z35" s="6">
        <f t="shared" si="2"/>
        <v>-1</v>
      </c>
    </row>
    <row r="36" spans="1:26" x14ac:dyDescent="0.25">
      <c r="A36" s="4">
        <v>32</v>
      </c>
      <c r="B36" s="6">
        <v>1</v>
      </c>
      <c r="C36" s="6">
        <v>2</v>
      </c>
      <c r="D36" s="6">
        <v>2</v>
      </c>
      <c r="E36" s="6">
        <v>2</v>
      </c>
      <c r="F36" s="6">
        <v>2</v>
      </c>
      <c r="G36" s="6">
        <v>2</v>
      </c>
      <c r="I36" s="4">
        <v>32</v>
      </c>
      <c r="J36" s="6" t="str">
        <f t="shared" si="3"/>
        <v>0 jour</v>
      </c>
      <c r="K36" s="6" t="str">
        <f t="shared" si="4"/>
        <v>300 mm/min</v>
      </c>
      <c r="L36" s="6" t="str">
        <f t="shared" si="5"/>
        <v>50 % de He</v>
      </c>
      <c r="M36" s="6" t="str">
        <f t="shared" si="6"/>
        <v>750 W</v>
      </c>
      <c r="N36" s="6" t="str">
        <f t="shared" si="7"/>
        <v>15 mm</v>
      </c>
      <c r="O36" s="6" t="str">
        <f t="shared" si="8"/>
        <v>1.54 mm</v>
      </c>
      <c r="P36" s="15">
        <v>28.166666666666671</v>
      </c>
      <c r="R36" s="4">
        <v>32</v>
      </c>
      <c r="S36" s="6">
        <v>1</v>
      </c>
      <c r="T36" s="11">
        <f t="shared" si="9"/>
        <v>-1</v>
      </c>
      <c r="U36" s="11">
        <f t="shared" si="10"/>
        <v>1</v>
      </c>
      <c r="V36" s="11">
        <f t="shared" si="11"/>
        <v>1</v>
      </c>
      <c r="W36" s="11">
        <f t="shared" si="12"/>
        <v>1</v>
      </c>
      <c r="X36" s="11">
        <f t="shared" si="13"/>
        <v>1</v>
      </c>
      <c r="Y36" s="11">
        <f t="shared" si="14"/>
        <v>1</v>
      </c>
      <c r="Z36" s="6">
        <f t="shared" si="2"/>
        <v>1</v>
      </c>
    </row>
    <row r="37" spans="1:26" x14ac:dyDescent="0.25">
      <c r="A37" s="4">
        <v>33</v>
      </c>
      <c r="B37" s="6">
        <v>2</v>
      </c>
      <c r="C37" s="6">
        <v>1</v>
      </c>
      <c r="D37" s="6">
        <v>1</v>
      </c>
      <c r="E37" s="6">
        <v>1</v>
      </c>
      <c r="F37" s="6">
        <v>1</v>
      </c>
      <c r="G37" s="6">
        <v>1</v>
      </c>
      <c r="I37" s="4">
        <v>33</v>
      </c>
      <c r="J37" s="6" t="str">
        <f t="shared" si="3"/>
        <v>40 jours</v>
      </c>
      <c r="K37" s="6" t="str">
        <f t="shared" si="4"/>
        <v>200 mm/min</v>
      </c>
      <c r="L37" s="6" t="str">
        <f t="shared" si="5"/>
        <v>30 % de He</v>
      </c>
      <c r="M37" s="6" t="str">
        <f t="shared" si="6"/>
        <v>650 W</v>
      </c>
      <c r="N37" s="6" t="str">
        <f t="shared" si="7"/>
        <v>5 mm</v>
      </c>
      <c r="O37" s="6" t="str">
        <f t="shared" si="8"/>
        <v>1.24 mm</v>
      </c>
      <c r="P37" s="15">
        <v>15.166666666666657</v>
      </c>
      <c r="R37" s="4">
        <v>33</v>
      </c>
      <c r="S37" s="6">
        <v>1</v>
      </c>
      <c r="T37" s="11">
        <f t="shared" si="9"/>
        <v>1</v>
      </c>
      <c r="U37" s="11">
        <f t="shared" si="10"/>
        <v>-1</v>
      </c>
      <c r="V37" s="11">
        <f t="shared" si="11"/>
        <v>-1</v>
      </c>
      <c r="W37" s="11">
        <f t="shared" si="12"/>
        <v>-1</v>
      </c>
      <c r="X37" s="11">
        <f t="shared" si="13"/>
        <v>-1</v>
      </c>
      <c r="Y37" s="11">
        <f t="shared" si="14"/>
        <v>-1</v>
      </c>
      <c r="Z37" s="6">
        <f t="shared" si="2"/>
        <v>1</v>
      </c>
    </row>
    <row r="38" spans="1:26" x14ac:dyDescent="0.25">
      <c r="A38" s="4">
        <v>34</v>
      </c>
      <c r="B38" s="6">
        <v>2</v>
      </c>
      <c r="C38" s="6">
        <v>1</v>
      </c>
      <c r="D38" s="6">
        <v>1</v>
      </c>
      <c r="E38" s="6">
        <v>1</v>
      </c>
      <c r="F38" s="6">
        <v>1</v>
      </c>
      <c r="G38" s="6">
        <v>2</v>
      </c>
      <c r="I38" s="4">
        <v>34</v>
      </c>
      <c r="J38" s="6" t="str">
        <f t="shared" si="3"/>
        <v>40 jours</v>
      </c>
      <c r="K38" s="6" t="str">
        <f t="shared" si="4"/>
        <v>200 mm/min</v>
      </c>
      <c r="L38" s="6" t="str">
        <f t="shared" si="5"/>
        <v>30 % de He</v>
      </c>
      <c r="M38" s="6" t="str">
        <f t="shared" si="6"/>
        <v>650 W</v>
      </c>
      <c r="N38" s="6" t="str">
        <f t="shared" si="7"/>
        <v>5 mm</v>
      </c>
      <c r="O38" s="6" t="str">
        <f t="shared" si="8"/>
        <v>1.54 mm</v>
      </c>
      <c r="P38" s="15">
        <v>43.999999999999993</v>
      </c>
      <c r="R38" s="4">
        <v>34</v>
      </c>
      <c r="S38" s="6">
        <v>1</v>
      </c>
      <c r="T38" s="11">
        <f t="shared" si="9"/>
        <v>1</v>
      </c>
      <c r="U38" s="11">
        <f t="shared" si="10"/>
        <v>-1</v>
      </c>
      <c r="V38" s="11">
        <f t="shared" si="11"/>
        <v>-1</v>
      </c>
      <c r="W38" s="11">
        <f t="shared" si="12"/>
        <v>-1</v>
      </c>
      <c r="X38" s="11">
        <f t="shared" si="13"/>
        <v>-1</v>
      </c>
      <c r="Y38" s="11">
        <f t="shared" si="14"/>
        <v>1</v>
      </c>
      <c r="Z38" s="6">
        <f t="shared" si="2"/>
        <v>-1</v>
      </c>
    </row>
    <row r="39" spans="1:26" x14ac:dyDescent="0.25">
      <c r="A39" s="4">
        <v>35</v>
      </c>
      <c r="B39" s="6">
        <v>2</v>
      </c>
      <c r="C39" s="6">
        <v>1</v>
      </c>
      <c r="D39" s="6">
        <v>1</v>
      </c>
      <c r="E39" s="6">
        <v>1</v>
      </c>
      <c r="F39" s="6">
        <v>2</v>
      </c>
      <c r="G39" s="6">
        <v>1</v>
      </c>
      <c r="I39" s="4">
        <v>35</v>
      </c>
      <c r="J39" s="6" t="str">
        <f t="shared" si="3"/>
        <v>40 jours</v>
      </c>
      <c r="K39" s="6" t="str">
        <f t="shared" si="4"/>
        <v>200 mm/min</v>
      </c>
      <c r="L39" s="6" t="str">
        <f t="shared" si="5"/>
        <v>30 % de He</v>
      </c>
      <c r="M39" s="6" t="str">
        <f t="shared" si="6"/>
        <v>650 W</v>
      </c>
      <c r="N39" s="6" t="str">
        <f t="shared" si="7"/>
        <v>15 mm</v>
      </c>
      <c r="O39" s="6" t="str">
        <f t="shared" si="8"/>
        <v>1.24 mm</v>
      </c>
      <c r="P39" s="15">
        <v>12.666666666666679</v>
      </c>
      <c r="R39" s="4">
        <v>35</v>
      </c>
      <c r="S39" s="6">
        <v>1</v>
      </c>
      <c r="T39" s="11">
        <f t="shared" si="9"/>
        <v>1</v>
      </c>
      <c r="U39" s="11">
        <f t="shared" si="10"/>
        <v>-1</v>
      </c>
      <c r="V39" s="11">
        <f t="shared" si="11"/>
        <v>-1</v>
      </c>
      <c r="W39" s="11">
        <f t="shared" si="12"/>
        <v>-1</v>
      </c>
      <c r="X39" s="11">
        <f t="shared" si="13"/>
        <v>1</v>
      </c>
      <c r="Y39" s="11">
        <f t="shared" si="14"/>
        <v>-1</v>
      </c>
      <c r="Z39" s="6">
        <f t="shared" si="2"/>
        <v>1</v>
      </c>
    </row>
    <row r="40" spans="1:26" x14ac:dyDescent="0.25">
      <c r="A40" s="4">
        <v>36</v>
      </c>
      <c r="B40" s="6">
        <v>2</v>
      </c>
      <c r="C40" s="6">
        <v>1</v>
      </c>
      <c r="D40" s="6">
        <v>1</v>
      </c>
      <c r="E40" s="6">
        <v>1</v>
      </c>
      <c r="F40" s="6">
        <v>2</v>
      </c>
      <c r="G40" s="6">
        <v>2</v>
      </c>
      <c r="I40" s="4">
        <v>36</v>
      </c>
      <c r="J40" s="6" t="str">
        <f t="shared" si="3"/>
        <v>40 jours</v>
      </c>
      <c r="K40" s="6" t="str">
        <f t="shared" si="4"/>
        <v>200 mm/min</v>
      </c>
      <c r="L40" s="6" t="str">
        <f t="shared" si="5"/>
        <v>30 % de He</v>
      </c>
      <c r="M40" s="6" t="str">
        <f t="shared" si="6"/>
        <v>650 W</v>
      </c>
      <c r="N40" s="6" t="str">
        <f t="shared" si="7"/>
        <v>15 mm</v>
      </c>
      <c r="O40" s="6" t="str">
        <f t="shared" si="8"/>
        <v>1.54 mm</v>
      </c>
      <c r="P40" s="15">
        <v>41.500000000000014</v>
      </c>
      <c r="R40" s="4">
        <v>36</v>
      </c>
      <c r="S40" s="6">
        <v>1</v>
      </c>
      <c r="T40" s="11">
        <f t="shared" si="9"/>
        <v>1</v>
      </c>
      <c r="U40" s="11">
        <f t="shared" si="10"/>
        <v>-1</v>
      </c>
      <c r="V40" s="11">
        <f t="shared" si="11"/>
        <v>-1</v>
      </c>
      <c r="W40" s="11">
        <f t="shared" si="12"/>
        <v>-1</v>
      </c>
      <c r="X40" s="11">
        <f t="shared" si="13"/>
        <v>1</v>
      </c>
      <c r="Y40" s="11">
        <f t="shared" si="14"/>
        <v>1</v>
      </c>
      <c r="Z40" s="6">
        <f t="shared" si="2"/>
        <v>-1</v>
      </c>
    </row>
    <row r="41" spans="1:26" x14ac:dyDescent="0.25">
      <c r="A41" s="4">
        <v>37</v>
      </c>
      <c r="B41" s="6">
        <v>2</v>
      </c>
      <c r="C41" s="6">
        <v>1</v>
      </c>
      <c r="D41" s="6">
        <v>1</v>
      </c>
      <c r="E41" s="6">
        <v>2</v>
      </c>
      <c r="F41" s="6">
        <v>1</v>
      </c>
      <c r="G41" s="6">
        <v>1</v>
      </c>
      <c r="I41" s="4">
        <v>37</v>
      </c>
      <c r="J41" s="6" t="str">
        <f t="shared" si="3"/>
        <v>40 jours</v>
      </c>
      <c r="K41" s="6" t="str">
        <f t="shared" si="4"/>
        <v>200 mm/min</v>
      </c>
      <c r="L41" s="6" t="str">
        <f t="shared" si="5"/>
        <v>30 % de He</v>
      </c>
      <c r="M41" s="6" t="str">
        <f t="shared" si="6"/>
        <v>750 W</v>
      </c>
      <c r="N41" s="6" t="str">
        <f t="shared" si="7"/>
        <v>5 mm</v>
      </c>
      <c r="O41" s="6" t="str">
        <f t="shared" si="8"/>
        <v>1.24 mm</v>
      </c>
      <c r="P41" s="15">
        <v>18.999999999999993</v>
      </c>
      <c r="R41" s="4">
        <v>37</v>
      </c>
      <c r="S41" s="6">
        <v>1</v>
      </c>
      <c r="T41" s="11">
        <f t="shared" si="9"/>
        <v>1</v>
      </c>
      <c r="U41" s="11">
        <f t="shared" si="10"/>
        <v>-1</v>
      </c>
      <c r="V41" s="11">
        <f t="shared" si="11"/>
        <v>-1</v>
      </c>
      <c r="W41" s="11">
        <f t="shared" si="12"/>
        <v>1</v>
      </c>
      <c r="X41" s="11">
        <f t="shared" si="13"/>
        <v>-1</v>
      </c>
      <c r="Y41" s="11">
        <f t="shared" si="14"/>
        <v>-1</v>
      </c>
      <c r="Z41" s="6">
        <f t="shared" si="2"/>
        <v>-1</v>
      </c>
    </row>
    <row r="42" spans="1:26" x14ac:dyDescent="0.25">
      <c r="A42" s="4">
        <v>38</v>
      </c>
      <c r="B42" s="6">
        <v>2</v>
      </c>
      <c r="C42" s="6">
        <v>1</v>
      </c>
      <c r="D42" s="6">
        <v>1</v>
      </c>
      <c r="E42" s="6">
        <v>2</v>
      </c>
      <c r="F42" s="6">
        <v>1</v>
      </c>
      <c r="G42" s="6">
        <v>2</v>
      </c>
      <c r="I42" s="4">
        <v>38</v>
      </c>
      <c r="J42" s="6" t="str">
        <f t="shared" si="3"/>
        <v>40 jours</v>
      </c>
      <c r="K42" s="6" t="str">
        <f t="shared" si="4"/>
        <v>200 mm/min</v>
      </c>
      <c r="L42" s="6" t="str">
        <f t="shared" si="5"/>
        <v>30 % de He</v>
      </c>
      <c r="M42" s="6" t="str">
        <f t="shared" si="6"/>
        <v>750 W</v>
      </c>
      <c r="N42" s="6" t="str">
        <f t="shared" si="7"/>
        <v>5 mm</v>
      </c>
      <c r="O42" s="6" t="str">
        <f t="shared" si="8"/>
        <v>1.54 mm</v>
      </c>
      <c r="P42" s="15">
        <v>34.499999999999986</v>
      </c>
      <c r="R42" s="4">
        <v>38</v>
      </c>
      <c r="S42" s="6">
        <v>1</v>
      </c>
      <c r="T42" s="11">
        <f t="shared" si="9"/>
        <v>1</v>
      </c>
      <c r="U42" s="11">
        <f t="shared" si="10"/>
        <v>-1</v>
      </c>
      <c r="V42" s="11">
        <f t="shared" si="11"/>
        <v>-1</v>
      </c>
      <c r="W42" s="11">
        <f t="shared" si="12"/>
        <v>1</v>
      </c>
      <c r="X42" s="11">
        <f t="shared" si="13"/>
        <v>-1</v>
      </c>
      <c r="Y42" s="11">
        <f t="shared" si="14"/>
        <v>1</v>
      </c>
      <c r="Z42" s="6">
        <f t="shared" si="2"/>
        <v>1</v>
      </c>
    </row>
    <row r="43" spans="1:26" x14ac:dyDescent="0.25">
      <c r="A43" s="4">
        <v>39</v>
      </c>
      <c r="B43" s="6">
        <v>2</v>
      </c>
      <c r="C43" s="6">
        <v>1</v>
      </c>
      <c r="D43" s="6">
        <v>1</v>
      </c>
      <c r="E43" s="6">
        <v>2</v>
      </c>
      <c r="F43" s="6">
        <v>2</v>
      </c>
      <c r="G43" s="6">
        <v>1</v>
      </c>
      <c r="I43" s="4">
        <v>39</v>
      </c>
      <c r="J43" s="6" t="str">
        <f t="shared" si="3"/>
        <v>40 jours</v>
      </c>
      <c r="K43" s="6" t="str">
        <f t="shared" si="4"/>
        <v>200 mm/min</v>
      </c>
      <c r="L43" s="6" t="str">
        <f t="shared" si="5"/>
        <v>30 % de He</v>
      </c>
      <c r="M43" s="6" t="str">
        <f t="shared" si="6"/>
        <v>750 W</v>
      </c>
      <c r="N43" s="6" t="str">
        <f t="shared" si="7"/>
        <v>15 mm</v>
      </c>
      <c r="O43" s="6" t="str">
        <f t="shared" si="8"/>
        <v>1.24 mm</v>
      </c>
      <c r="P43" s="15">
        <v>16.500000000000014</v>
      </c>
      <c r="R43" s="4">
        <v>39</v>
      </c>
      <c r="S43" s="6">
        <v>1</v>
      </c>
      <c r="T43" s="11">
        <f t="shared" si="9"/>
        <v>1</v>
      </c>
      <c r="U43" s="11">
        <f t="shared" si="10"/>
        <v>-1</v>
      </c>
      <c r="V43" s="11">
        <f t="shared" si="11"/>
        <v>-1</v>
      </c>
      <c r="W43" s="11">
        <f t="shared" si="12"/>
        <v>1</v>
      </c>
      <c r="X43" s="11">
        <f t="shared" si="13"/>
        <v>1</v>
      </c>
      <c r="Y43" s="11">
        <f t="shared" si="14"/>
        <v>-1</v>
      </c>
      <c r="Z43" s="6">
        <f t="shared" si="2"/>
        <v>-1</v>
      </c>
    </row>
    <row r="44" spans="1:26" x14ac:dyDescent="0.25">
      <c r="A44" s="4">
        <v>40</v>
      </c>
      <c r="B44" s="6">
        <v>2</v>
      </c>
      <c r="C44" s="6">
        <v>1</v>
      </c>
      <c r="D44" s="6">
        <v>1</v>
      </c>
      <c r="E44" s="6">
        <v>2</v>
      </c>
      <c r="F44" s="6">
        <v>2</v>
      </c>
      <c r="G44" s="6">
        <v>2</v>
      </c>
      <c r="I44" s="4">
        <v>40</v>
      </c>
      <c r="J44" s="6" t="str">
        <f t="shared" si="3"/>
        <v>40 jours</v>
      </c>
      <c r="K44" s="6" t="str">
        <f t="shared" si="4"/>
        <v>200 mm/min</v>
      </c>
      <c r="L44" s="6" t="str">
        <f t="shared" si="5"/>
        <v>30 % de He</v>
      </c>
      <c r="M44" s="6" t="str">
        <f t="shared" si="6"/>
        <v>750 W</v>
      </c>
      <c r="N44" s="6" t="str">
        <f t="shared" si="7"/>
        <v>15 mm</v>
      </c>
      <c r="O44" s="6" t="str">
        <f t="shared" si="8"/>
        <v>1.54 mm</v>
      </c>
      <c r="P44" s="15">
        <v>32.000000000000007</v>
      </c>
      <c r="R44" s="4">
        <v>40</v>
      </c>
      <c r="S44" s="6">
        <v>1</v>
      </c>
      <c r="T44" s="11">
        <f t="shared" si="9"/>
        <v>1</v>
      </c>
      <c r="U44" s="11">
        <f t="shared" si="10"/>
        <v>-1</v>
      </c>
      <c r="V44" s="11">
        <f t="shared" si="11"/>
        <v>-1</v>
      </c>
      <c r="W44" s="11">
        <f t="shared" si="12"/>
        <v>1</v>
      </c>
      <c r="X44" s="11">
        <f t="shared" si="13"/>
        <v>1</v>
      </c>
      <c r="Y44" s="11">
        <f t="shared" si="14"/>
        <v>1</v>
      </c>
      <c r="Z44" s="6">
        <f t="shared" si="2"/>
        <v>1</v>
      </c>
    </row>
    <row r="45" spans="1:26" x14ac:dyDescent="0.25">
      <c r="A45" s="4">
        <v>41</v>
      </c>
      <c r="B45" s="6">
        <v>2</v>
      </c>
      <c r="C45" s="6">
        <v>1</v>
      </c>
      <c r="D45" s="6">
        <v>2</v>
      </c>
      <c r="E45" s="6">
        <v>1</v>
      </c>
      <c r="F45" s="6">
        <v>1</v>
      </c>
      <c r="G45" s="6">
        <v>1</v>
      </c>
      <c r="I45" s="4">
        <v>41</v>
      </c>
      <c r="J45" s="6" t="str">
        <f t="shared" si="3"/>
        <v>40 jours</v>
      </c>
      <c r="K45" s="6" t="str">
        <f t="shared" si="4"/>
        <v>200 mm/min</v>
      </c>
      <c r="L45" s="6" t="str">
        <f t="shared" si="5"/>
        <v>50 % de He</v>
      </c>
      <c r="M45" s="6" t="str">
        <f t="shared" si="6"/>
        <v>650 W</v>
      </c>
      <c r="N45" s="6" t="str">
        <f t="shared" si="7"/>
        <v>5 mm</v>
      </c>
      <c r="O45" s="6" t="str">
        <f t="shared" si="8"/>
        <v>1.24 mm</v>
      </c>
      <c r="P45" s="15">
        <v>11.166666666666666</v>
      </c>
      <c r="R45" s="4">
        <v>41</v>
      </c>
      <c r="S45" s="6">
        <v>1</v>
      </c>
      <c r="T45" s="11">
        <f t="shared" si="9"/>
        <v>1</v>
      </c>
      <c r="U45" s="11">
        <f t="shared" si="10"/>
        <v>-1</v>
      </c>
      <c r="V45" s="11">
        <f t="shared" si="11"/>
        <v>1</v>
      </c>
      <c r="W45" s="11">
        <f t="shared" si="12"/>
        <v>-1</v>
      </c>
      <c r="X45" s="11">
        <f t="shared" si="13"/>
        <v>-1</v>
      </c>
      <c r="Y45" s="11">
        <f t="shared" si="14"/>
        <v>-1</v>
      </c>
      <c r="Z45" s="6">
        <f t="shared" si="2"/>
        <v>1</v>
      </c>
    </row>
    <row r="46" spans="1:26" x14ac:dyDescent="0.25">
      <c r="A46" s="4">
        <v>42</v>
      </c>
      <c r="B46" s="6">
        <v>2</v>
      </c>
      <c r="C46" s="6">
        <v>1</v>
      </c>
      <c r="D46" s="6">
        <v>2</v>
      </c>
      <c r="E46" s="6">
        <v>1</v>
      </c>
      <c r="F46" s="6">
        <v>1</v>
      </c>
      <c r="G46" s="6">
        <v>2</v>
      </c>
      <c r="I46" s="4">
        <v>42</v>
      </c>
      <c r="J46" s="6" t="str">
        <f t="shared" si="3"/>
        <v>40 jours</v>
      </c>
      <c r="K46" s="6" t="str">
        <f t="shared" si="4"/>
        <v>200 mm/min</v>
      </c>
      <c r="L46" s="6" t="str">
        <f t="shared" si="5"/>
        <v>50 % de He</v>
      </c>
      <c r="M46" s="6" t="str">
        <f t="shared" si="6"/>
        <v>650 W</v>
      </c>
      <c r="N46" s="6" t="str">
        <f t="shared" si="7"/>
        <v>5 mm</v>
      </c>
      <c r="O46" s="6" t="str">
        <f t="shared" si="8"/>
        <v>1.54 mm</v>
      </c>
      <c r="P46" s="15">
        <v>40</v>
      </c>
      <c r="R46" s="4">
        <v>42</v>
      </c>
      <c r="S46" s="6">
        <v>1</v>
      </c>
      <c r="T46" s="11">
        <f t="shared" si="9"/>
        <v>1</v>
      </c>
      <c r="U46" s="11">
        <f t="shared" si="10"/>
        <v>-1</v>
      </c>
      <c r="V46" s="11">
        <f t="shared" si="11"/>
        <v>1</v>
      </c>
      <c r="W46" s="11">
        <f t="shared" si="12"/>
        <v>-1</v>
      </c>
      <c r="X46" s="11">
        <f t="shared" si="13"/>
        <v>-1</v>
      </c>
      <c r="Y46" s="11">
        <f t="shared" si="14"/>
        <v>1</v>
      </c>
      <c r="Z46" s="6">
        <f t="shared" si="2"/>
        <v>-1</v>
      </c>
    </row>
    <row r="47" spans="1:26" x14ac:dyDescent="0.25">
      <c r="A47" s="4">
        <v>43</v>
      </c>
      <c r="B47" s="6">
        <v>2</v>
      </c>
      <c r="C47" s="6">
        <v>1</v>
      </c>
      <c r="D47" s="6">
        <v>2</v>
      </c>
      <c r="E47" s="6">
        <v>1</v>
      </c>
      <c r="F47" s="6">
        <v>2</v>
      </c>
      <c r="G47" s="6">
        <v>1</v>
      </c>
      <c r="I47" s="4">
        <v>43</v>
      </c>
      <c r="J47" s="6" t="str">
        <f t="shared" si="3"/>
        <v>40 jours</v>
      </c>
      <c r="K47" s="6" t="str">
        <f t="shared" si="4"/>
        <v>200 mm/min</v>
      </c>
      <c r="L47" s="6" t="str">
        <f t="shared" si="5"/>
        <v>50 % de He</v>
      </c>
      <c r="M47" s="6" t="str">
        <f t="shared" si="6"/>
        <v>650 W</v>
      </c>
      <c r="N47" s="6" t="str">
        <f t="shared" si="7"/>
        <v>15 mm</v>
      </c>
      <c r="O47" s="6" t="str">
        <f t="shared" si="8"/>
        <v>1.24 mm</v>
      </c>
      <c r="P47" s="15">
        <v>8.6666666666666874</v>
      </c>
      <c r="R47" s="4">
        <v>43</v>
      </c>
      <c r="S47" s="6">
        <v>1</v>
      </c>
      <c r="T47" s="11">
        <f t="shared" si="9"/>
        <v>1</v>
      </c>
      <c r="U47" s="11">
        <f t="shared" si="10"/>
        <v>-1</v>
      </c>
      <c r="V47" s="11">
        <f t="shared" si="11"/>
        <v>1</v>
      </c>
      <c r="W47" s="11">
        <f t="shared" si="12"/>
        <v>-1</v>
      </c>
      <c r="X47" s="11">
        <f t="shared" si="13"/>
        <v>1</v>
      </c>
      <c r="Y47" s="11">
        <f t="shared" si="14"/>
        <v>-1</v>
      </c>
      <c r="Z47" s="6">
        <f t="shared" si="2"/>
        <v>1</v>
      </c>
    </row>
    <row r="48" spans="1:26" x14ac:dyDescent="0.25">
      <c r="A48" s="4">
        <v>44</v>
      </c>
      <c r="B48" s="6">
        <v>2</v>
      </c>
      <c r="C48" s="6">
        <v>1</v>
      </c>
      <c r="D48" s="6">
        <v>2</v>
      </c>
      <c r="E48" s="6">
        <v>1</v>
      </c>
      <c r="F48" s="6">
        <v>2</v>
      </c>
      <c r="G48" s="6">
        <v>2</v>
      </c>
      <c r="I48" s="4">
        <v>44</v>
      </c>
      <c r="J48" s="6" t="str">
        <f t="shared" si="3"/>
        <v>40 jours</v>
      </c>
      <c r="K48" s="6" t="str">
        <f t="shared" si="4"/>
        <v>200 mm/min</v>
      </c>
      <c r="L48" s="6" t="str">
        <f t="shared" si="5"/>
        <v>50 % de He</v>
      </c>
      <c r="M48" s="6" t="str">
        <f t="shared" si="6"/>
        <v>650 W</v>
      </c>
      <c r="N48" s="6" t="str">
        <f t="shared" si="7"/>
        <v>15 mm</v>
      </c>
      <c r="O48" s="6" t="str">
        <f t="shared" si="8"/>
        <v>1.54 mm</v>
      </c>
      <c r="P48" s="15">
        <v>37.500000000000021</v>
      </c>
      <c r="R48" s="4">
        <v>44</v>
      </c>
      <c r="S48" s="6">
        <v>1</v>
      </c>
      <c r="T48" s="11">
        <f t="shared" si="9"/>
        <v>1</v>
      </c>
      <c r="U48" s="11">
        <f t="shared" si="10"/>
        <v>-1</v>
      </c>
      <c r="V48" s="11">
        <f t="shared" si="11"/>
        <v>1</v>
      </c>
      <c r="W48" s="11">
        <f t="shared" si="12"/>
        <v>-1</v>
      </c>
      <c r="X48" s="11">
        <f t="shared" si="13"/>
        <v>1</v>
      </c>
      <c r="Y48" s="11">
        <f t="shared" si="14"/>
        <v>1</v>
      </c>
      <c r="Z48" s="6">
        <f t="shared" si="2"/>
        <v>-1</v>
      </c>
    </row>
    <row r="49" spans="1:26" x14ac:dyDescent="0.25">
      <c r="A49" s="4">
        <v>45</v>
      </c>
      <c r="B49" s="6">
        <v>2</v>
      </c>
      <c r="C49" s="6">
        <v>1</v>
      </c>
      <c r="D49" s="6">
        <v>2</v>
      </c>
      <c r="E49" s="6">
        <v>2</v>
      </c>
      <c r="F49" s="6">
        <v>1</v>
      </c>
      <c r="G49" s="6">
        <v>1</v>
      </c>
      <c r="I49" s="4">
        <v>45</v>
      </c>
      <c r="J49" s="6" t="str">
        <f t="shared" si="3"/>
        <v>40 jours</v>
      </c>
      <c r="K49" s="6" t="str">
        <f t="shared" si="4"/>
        <v>200 mm/min</v>
      </c>
      <c r="L49" s="6" t="str">
        <f t="shared" si="5"/>
        <v>50 % de He</v>
      </c>
      <c r="M49" s="6" t="str">
        <f t="shared" si="6"/>
        <v>750 W</v>
      </c>
      <c r="N49" s="6" t="str">
        <f t="shared" si="7"/>
        <v>5 mm</v>
      </c>
      <c r="O49" s="6" t="str">
        <f t="shared" si="8"/>
        <v>1.24 mm</v>
      </c>
      <c r="P49" s="15">
        <v>15.000000000000002</v>
      </c>
      <c r="R49" s="4">
        <v>45</v>
      </c>
      <c r="S49" s="6">
        <v>1</v>
      </c>
      <c r="T49" s="11">
        <f t="shared" si="9"/>
        <v>1</v>
      </c>
      <c r="U49" s="11">
        <f t="shared" si="10"/>
        <v>-1</v>
      </c>
      <c r="V49" s="11">
        <f t="shared" si="11"/>
        <v>1</v>
      </c>
      <c r="W49" s="11">
        <f t="shared" si="12"/>
        <v>1</v>
      </c>
      <c r="X49" s="11">
        <f t="shared" si="13"/>
        <v>-1</v>
      </c>
      <c r="Y49" s="11">
        <f t="shared" si="14"/>
        <v>-1</v>
      </c>
      <c r="Z49" s="6">
        <f t="shared" si="2"/>
        <v>-1</v>
      </c>
    </row>
    <row r="50" spans="1:26" x14ac:dyDescent="0.25">
      <c r="A50" s="4">
        <v>46</v>
      </c>
      <c r="B50" s="6">
        <v>2</v>
      </c>
      <c r="C50" s="6">
        <v>1</v>
      </c>
      <c r="D50" s="6">
        <v>2</v>
      </c>
      <c r="E50" s="6">
        <v>2</v>
      </c>
      <c r="F50" s="6">
        <v>1</v>
      </c>
      <c r="G50" s="6">
        <v>2</v>
      </c>
      <c r="I50" s="4">
        <v>46</v>
      </c>
      <c r="J50" s="6" t="str">
        <f t="shared" si="3"/>
        <v>40 jours</v>
      </c>
      <c r="K50" s="6" t="str">
        <f t="shared" si="4"/>
        <v>200 mm/min</v>
      </c>
      <c r="L50" s="6" t="str">
        <f t="shared" si="5"/>
        <v>50 % de He</v>
      </c>
      <c r="M50" s="6" t="str">
        <f t="shared" si="6"/>
        <v>750 W</v>
      </c>
      <c r="N50" s="6" t="str">
        <f t="shared" si="7"/>
        <v>5 mm</v>
      </c>
      <c r="O50" s="6" t="str">
        <f t="shared" si="8"/>
        <v>1.54 mm</v>
      </c>
      <c r="P50" s="15">
        <v>30.499999999999993</v>
      </c>
      <c r="R50" s="4">
        <v>46</v>
      </c>
      <c r="S50" s="6">
        <v>1</v>
      </c>
      <c r="T50" s="11">
        <f t="shared" si="9"/>
        <v>1</v>
      </c>
      <c r="U50" s="11">
        <f t="shared" si="10"/>
        <v>-1</v>
      </c>
      <c r="V50" s="11">
        <f t="shared" si="11"/>
        <v>1</v>
      </c>
      <c r="W50" s="11">
        <f t="shared" si="12"/>
        <v>1</v>
      </c>
      <c r="X50" s="11">
        <f t="shared" si="13"/>
        <v>-1</v>
      </c>
      <c r="Y50" s="11">
        <f t="shared" si="14"/>
        <v>1</v>
      </c>
      <c r="Z50" s="6">
        <f t="shared" si="2"/>
        <v>1</v>
      </c>
    </row>
    <row r="51" spans="1:26" x14ac:dyDescent="0.25">
      <c r="A51" s="4">
        <v>47</v>
      </c>
      <c r="B51" s="6">
        <v>2</v>
      </c>
      <c r="C51" s="6">
        <v>1</v>
      </c>
      <c r="D51" s="6">
        <v>2</v>
      </c>
      <c r="E51" s="6">
        <v>2</v>
      </c>
      <c r="F51" s="6">
        <v>2</v>
      </c>
      <c r="G51" s="6">
        <v>1</v>
      </c>
      <c r="I51" s="4">
        <v>47</v>
      </c>
      <c r="J51" s="6" t="str">
        <f t="shared" si="3"/>
        <v>40 jours</v>
      </c>
      <c r="K51" s="6" t="str">
        <f t="shared" si="4"/>
        <v>200 mm/min</v>
      </c>
      <c r="L51" s="6" t="str">
        <f t="shared" si="5"/>
        <v>50 % de He</v>
      </c>
      <c r="M51" s="6" t="str">
        <f t="shared" si="6"/>
        <v>750 W</v>
      </c>
      <c r="N51" s="6" t="str">
        <f t="shared" si="7"/>
        <v>15 mm</v>
      </c>
      <c r="O51" s="6" t="str">
        <f t="shared" si="8"/>
        <v>1.24 mm</v>
      </c>
      <c r="P51" s="15">
        <v>12.500000000000023</v>
      </c>
      <c r="R51" s="4">
        <v>47</v>
      </c>
      <c r="S51" s="6">
        <v>1</v>
      </c>
      <c r="T51" s="11">
        <f t="shared" si="9"/>
        <v>1</v>
      </c>
      <c r="U51" s="11">
        <f t="shared" si="10"/>
        <v>-1</v>
      </c>
      <c r="V51" s="11">
        <f t="shared" si="11"/>
        <v>1</v>
      </c>
      <c r="W51" s="11">
        <f t="shared" si="12"/>
        <v>1</v>
      </c>
      <c r="X51" s="11">
        <f t="shared" si="13"/>
        <v>1</v>
      </c>
      <c r="Y51" s="11">
        <f t="shared" si="14"/>
        <v>-1</v>
      </c>
      <c r="Z51" s="6">
        <f t="shared" si="2"/>
        <v>-1</v>
      </c>
    </row>
    <row r="52" spans="1:26" x14ac:dyDescent="0.25">
      <c r="A52" s="4">
        <v>48</v>
      </c>
      <c r="B52" s="6">
        <v>2</v>
      </c>
      <c r="C52" s="6">
        <v>1</v>
      </c>
      <c r="D52" s="6">
        <v>2</v>
      </c>
      <c r="E52" s="6">
        <v>2</v>
      </c>
      <c r="F52" s="6">
        <v>2</v>
      </c>
      <c r="G52" s="6">
        <v>2</v>
      </c>
      <c r="I52" s="4">
        <v>48</v>
      </c>
      <c r="J52" s="6" t="str">
        <f t="shared" si="3"/>
        <v>40 jours</v>
      </c>
      <c r="K52" s="6" t="str">
        <f t="shared" si="4"/>
        <v>200 mm/min</v>
      </c>
      <c r="L52" s="6" t="str">
        <f t="shared" si="5"/>
        <v>50 % de He</v>
      </c>
      <c r="M52" s="6" t="str">
        <f t="shared" si="6"/>
        <v>750 W</v>
      </c>
      <c r="N52" s="6" t="str">
        <f t="shared" si="7"/>
        <v>15 mm</v>
      </c>
      <c r="O52" s="6" t="str">
        <f t="shared" si="8"/>
        <v>1.54 mm</v>
      </c>
      <c r="P52" s="15">
        <v>28.000000000000014</v>
      </c>
      <c r="R52" s="4">
        <v>48</v>
      </c>
      <c r="S52" s="6">
        <v>1</v>
      </c>
      <c r="T52" s="11">
        <f t="shared" si="9"/>
        <v>1</v>
      </c>
      <c r="U52" s="11">
        <f t="shared" si="10"/>
        <v>-1</v>
      </c>
      <c r="V52" s="11">
        <f t="shared" si="11"/>
        <v>1</v>
      </c>
      <c r="W52" s="11">
        <f t="shared" si="12"/>
        <v>1</v>
      </c>
      <c r="X52" s="11">
        <f t="shared" si="13"/>
        <v>1</v>
      </c>
      <c r="Y52" s="11">
        <f t="shared" si="14"/>
        <v>1</v>
      </c>
      <c r="Z52" s="6">
        <f t="shared" si="2"/>
        <v>1</v>
      </c>
    </row>
    <row r="53" spans="1:26" x14ac:dyDescent="0.25">
      <c r="A53" s="4">
        <v>49</v>
      </c>
      <c r="B53" s="6">
        <v>2</v>
      </c>
      <c r="C53" s="6">
        <v>2</v>
      </c>
      <c r="D53" s="6">
        <v>1</v>
      </c>
      <c r="E53" s="6">
        <v>1</v>
      </c>
      <c r="F53" s="6">
        <v>1</v>
      </c>
      <c r="G53" s="6">
        <v>1</v>
      </c>
      <c r="I53" s="4">
        <v>49</v>
      </c>
      <c r="J53" s="6" t="str">
        <f t="shared" si="3"/>
        <v>40 jours</v>
      </c>
      <c r="K53" s="6" t="str">
        <f t="shared" si="4"/>
        <v>300 mm/min</v>
      </c>
      <c r="L53" s="6" t="str">
        <f t="shared" si="5"/>
        <v>30 % de He</v>
      </c>
      <c r="M53" s="6" t="str">
        <f t="shared" si="6"/>
        <v>650 W</v>
      </c>
      <c r="N53" s="6" t="str">
        <f t="shared" si="7"/>
        <v>5 mm</v>
      </c>
      <c r="O53" s="6" t="str">
        <f t="shared" si="8"/>
        <v>1.24 mm</v>
      </c>
      <c r="P53" s="15">
        <v>23.166666666666664</v>
      </c>
      <c r="R53" s="4">
        <v>49</v>
      </c>
      <c r="S53" s="6">
        <v>1</v>
      </c>
      <c r="T53" s="11">
        <f t="shared" si="9"/>
        <v>1</v>
      </c>
      <c r="U53" s="11">
        <f t="shared" si="10"/>
        <v>1</v>
      </c>
      <c r="V53" s="11">
        <f t="shared" si="11"/>
        <v>-1</v>
      </c>
      <c r="W53" s="11">
        <f t="shared" si="12"/>
        <v>-1</v>
      </c>
      <c r="X53" s="11">
        <f t="shared" si="13"/>
        <v>-1</v>
      </c>
      <c r="Y53" s="11">
        <f t="shared" si="14"/>
        <v>-1</v>
      </c>
      <c r="Z53" s="6">
        <f t="shared" si="2"/>
        <v>1</v>
      </c>
    </row>
    <row r="54" spans="1:26" x14ac:dyDescent="0.25">
      <c r="A54" s="4">
        <v>50</v>
      </c>
      <c r="B54" s="6">
        <v>2</v>
      </c>
      <c r="C54" s="6">
        <v>2</v>
      </c>
      <c r="D54" s="6">
        <v>1</v>
      </c>
      <c r="E54" s="6">
        <v>1</v>
      </c>
      <c r="F54" s="6">
        <v>1</v>
      </c>
      <c r="G54" s="6">
        <v>2</v>
      </c>
      <c r="I54" s="4">
        <v>50</v>
      </c>
      <c r="J54" s="6" t="str">
        <f t="shared" si="3"/>
        <v>40 jours</v>
      </c>
      <c r="K54" s="6" t="str">
        <f t="shared" si="4"/>
        <v>300 mm/min</v>
      </c>
      <c r="L54" s="6" t="str">
        <f t="shared" si="5"/>
        <v>30 % de He</v>
      </c>
      <c r="M54" s="6" t="str">
        <f t="shared" si="6"/>
        <v>650 W</v>
      </c>
      <c r="N54" s="6" t="str">
        <f t="shared" si="7"/>
        <v>5 mm</v>
      </c>
      <c r="O54" s="6" t="str">
        <f t="shared" si="8"/>
        <v>1.54 mm</v>
      </c>
      <c r="P54" s="15">
        <v>51.999999999999993</v>
      </c>
      <c r="R54" s="4">
        <v>50</v>
      </c>
      <c r="S54" s="6">
        <v>1</v>
      </c>
      <c r="T54" s="11">
        <f t="shared" si="9"/>
        <v>1</v>
      </c>
      <c r="U54" s="11">
        <f t="shared" si="10"/>
        <v>1</v>
      </c>
      <c r="V54" s="11">
        <f t="shared" si="11"/>
        <v>-1</v>
      </c>
      <c r="W54" s="11">
        <f t="shared" si="12"/>
        <v>-1</v>
      </c>
      <c r="X54" s="11">
        <f t="shared" si="13"/>
        <v>-1</v>
      </c>
      <c r="Y54" s="11">
        <f t="shared" si="14"/>
        <v>1</v>
      </c>
      <c r="Z54" s="6">
        <f t="shared" si="2"/>
        <v>-1</v>
      </c>
    </row>
    <row r="55" spans="1:26" x14ac:dyDescent="0.25">
      <c r="A55" s="4">
        <v>51</v>
      </c>
      <c r="B55" s="6">
        <v>2</v>
      </c>
      <c r="C55" s="6">
        <v>2</v>
      </c>
      <c r="D55" s="6">
        <v>1</v>
      </c>
      <c r="E55" s="6">
        <v>1</v>
      </c>
      <c r="F55" s="6">
        <v>2</v>
      </c>
      <c r="G55" s="6">
        <v>1</v>
      </c>
      <c r="I55" s="4">
        <v>51</v>
      </c>
      <c r="J55" s="6" t="str">
        <f t="shared" si="3"/>
        <v>40 jours</v>
      </c>
      <c r="K55" s="6" t="str">
        <f t="shared" si="4"/>
        <v>300 mm/min</v>
      </c>
      <c r="L55" s="6" t="str">
        <f t="shared" si="5"/>
        <v>30 % de He</v>
      </c>
      <c r="M55" s="6" t="str">
        <f t="shared" si="6"/>
        <v>650 W</v>
      </c>
      <c r="N55" s="6" t="str">
        <f t="shared" si="7"/>
        <v>15 mm</v>
      </c>
      <c r="O55" s="6" t="str">
        <f t="shared" si="8"/>
        <v>1.24 mm</v>
      </c>
      <c r="P55" s="15">
        <v>20.666666666666679</v>
      </c>
      <c r="R55" s="4">
        <v>51</v>
      </c>
      <c r="S55" s="6">
        <v>1</v>
      </c>
      <c r="T55" s="11">
        <f t="shared" si="9"/>
        <v>1</v>
      </c>
      <c r="U55" s="11">
        <f t="shared" si="10"/>
        <v>1</v>
      </c>
      <c r="V55" s="11">
        <f t="shared" si="11"/>
        <v>-1</v>
      </c>
      <c r="W55" s="11">
        <f t="shared" si="12"/>
        <v>-1</v>
      </c>
      <c r="X55" s="11">
        <f t="shared" si="13"/>
        <v>1</v>
      </c>
      <c r="Y55" s="11">
        <f t="shared" si="14"/>
        <v>-1</v>
      </c>
      <c r="Z55" s="6">
        <f t="shared" si="2"/>
        <v>1</v>
      </c>
    </row>
    <row r="56" spans="1:26" x14ac:dyDescent="0.25">
      <c r="A56" s="4">
        <v>52</v>
      </c>
      <c r="B56" s="6">
        <v>2</v>
      </c>
      <c r="C56" s="6">
        <v>2</v>
      </c>
      <c r="D56" s="6">
        <v>1</v>
      </c>
      <c r="E56" s="6">
        <v>1</v>
      </c>
      <c r="F56" s="6">
        <v>2</v>
      </c>
      <c r="G56" s="6">
        <v>2</v>
      </c>
      <c r="I56" s="4">
        <v>52</v>
      </c>
      <c r="J56" s="6" t="str">
        <f t="shared" si="3"/>
        <v>40 jours</v>
      </c>
      <c r="K56" s="6" t="str">
        <f t="shared" si="4"/>
        <v>300 mm/min</v>
      </c>
      <c r="L56" s="6" t="str">
        <f t="shared" si="5"/>
        <v>30 % de He</v>
      </c>
      <c r="M56" s="6" t="str">
        <f t="shared" si="6"/>
        <v>650 W</v>
      </c>
      <c r="N56" s="6" t="str">
        <f t="shared" si="7"/>
        <v>15 mm</v>
      </c>
      <c r="O56" s="6" t="str">
        <f t="shared" si="8"/>
        <v>1.54 mm</v>
      </c>
      <c r="P56" s="15">
        <v>49.500000000000007</v>
      </c>
      <c r="R56" s="4">
        <v>52</v>
      </c>
      <c r="S56" s="6">
        <v>1</v>
      </c>
      <c r="T56" s="11">
        <f t="shared" si="9"/>
        <v>1</v>
      </c>
      <c r="U56" s="11">
        <f t="shared" si="10"/>
        <v>1</v>
      </c>
      <c r="V56" s="11">
        <f t="shared" si="11"/>
        <v>-1</v>
      </c>
      <c r="W56" s="11">
        <f t="shared" si="12"/>
        <v>-1</v>
      </c>
      <c r="X56" s="11">
        <f t="shared" si="13"/>
        <v>1</v>
      </c>
      <c r="Y56" s="11">
        <f t="shared" si="14"/>
        <v>1</v>
      </c>
      <c r="Z56" s="6">
        <f t="shared" si="2"/>
        <v>-1</v>
      </c>
    </row>
    <row r="57" spans="1:26" x14ac:dyDescent="0.25">
      <c r="A57" s="4">
        <v>53</v>
      </c>
      <c r="B57" s="6">
        <v>2</v>
      </c>
      <c r="C57" s="6">
        <v>2</v>
      </c>
      <c r="D57" s="6">
        <v>1</v>
      </c>
      <c r="E57" s="6">
        <v>2</v>
      </c>
      <c r="F57" s="6">
        <v>1</v>
      </c>
      <c r="G57" s="6">
        <v>1</v>
      </c>
      <c r="I57" s="4">
        <v>53</v>
      </c>
      <c r="J57" s="6" t="str">
        <f t="shared" si="3"/>
        <v>40 jours</v>
      </c>
      <c r="K57" s="6" t="str">
        <f t="shared" si="4"/>
        <v>300 mm/min</v>
      </c>
      <c r="L57" s="6" t="str">
        <f t="shared" si="5"/>
        <v>30 % de He</v>
      </c>
      <c r="M57" s="6" t="str">
        <f t="shared" si="6"/>
        <v>750 W</v>
      </c>
      <c r="N57" s="6" t="str">
        <f t="shared" si="7"/>
        <v>5 mm</v>
      </c>
      <c r="O57" s="6" t="str">
        <f t="shared" si="8"/>
        <v>1.24 mm</v>
      </c>
      <c r="P57" s="15">
        <v>26.999999999999993</v>
      </c>
      <c r="R57" s="4">
        <v>53</v>
      </c>
      <c r="S57" s="6">
        <v>1</v>
      </c>
      <c r="T57" s="11">
        <f t="shared" si="9"/>
        <v>1</v>
      </c>
      <c r="U57" s="11">
        <f t="shared" si="10"/>
        <v>1</v>
      </c>
      <c r="V57" s="11">
        <f t="shared" si="11"/>
        <v>-1</v>
      </c>
      <c r="W57" s="11">
        <f t="shared" si="12"/>
        <v>1</v>
      </c>
      <c r="X57" s="11">
        <f t="shared" si="13"/>
        <v>-1</v>
      </c>
      <c r="Y57" s="11">
        <f t="shared" si="14"/>
        <v>-1</v>
      </c>
      <c r="Z57" s="6">
        <f t="shared" si="2"/>
        <v>-1</v>
      </c>
    </row>
    <row r="58" spans="1:26" x14ac:dyDescent="0.25">
      <c r="A58" s="4">
        <v>54</v>
      </c>
      <c r="B58" s="6">
        <v>2</v>
      </c>
      <c r="C58" s="6">
        <v>2</v>
      </c>
      <c r="D58" s="6">
        <v>1</v>
      </c>
      <c r="E58" s="6">
        <v>2</v>
      </c>
      <c r="F58" s="6">
        <v>1</v>
      </c>
      <c r="G58" s="6">
        <v>2</v>
      </c>
      <c r="I58" s="4">
        <v>54</v>
      </c>
      <c r="J58" s="6" t="str">
        <f t="shared" si="3"/>
        <v>40 jours</v>
      </c>
      <c r="K58" s="6" t="str">
        <f t="shared" si="4"/>
        <v>300 mm/min</v>
      </c>
      <c r="L58" s="6" t="str">
        <f t="shared" si="5"/>
        <v>30 % de He</v>
      </c>
      <c r="M58" s="6" t="str">
        <f t="shared" si="6"/>
        <v>750 W</v>
      </c>
      <c r="N58" s="6" t="str">
        <f t="shared" si="7"/>
        <v>5 mm</v>
      </c>
      <c r="O58" s="6" t="str">
        <f t="shared" si="8"/>
        <v>1.54 mm</v>
      </c>
      <c r="P58" s="15">
        <v>42.499999999999979</v>
      </c>
      <c r="R58" s="4">
        <v>54</v>
      </c>
      <c r="S58" s="6">
        <v>1</v>
      </c>
      <c r="T58" s="11">
        <f t="shared" si="9"/>
        <v>1</v>
      </c>
      <c r="U58" s="11">
        <f t="shared" si="10"/>
        <v>1</v>
      </c>
      <c r="V58" s="11">
        <f t="shared" si="11"/>
        <v>-1</v>
      </c>
      <c r="W58" s="11">
        <f t="shared" si="12"/>
        <v>1</v>
      </c>
      <c r="X58" s="11">
        <f t="shared" si="13"/>
        <v>-1</v>
      </c>
      <c r="Y58" s="11">
        <f t="shared" si="14"/>
        <v>1</v>
      </c>
      <c r="Z58" s="6">
        <f t="shared" si="2"/>
        <v>1</v>
      </c>
    </row>
    <row r="59" spans="1:26" x14ac:dyDescent="0.25">
      <c r="A59" s="4">
        <v>55</v>
      </c>
      <c r="B59" s="6">
        <v>2</v>
      </c>
      <c r="C59" s="6">
        <v>2</v>
      </c>
      <c r="D59" s="6">
        <v>1</v>
      </c>
      <c r="E59" s="6">
        <v>2</v>
      </c>
      <c r="F59" s="6">
        <v>2</v>
      </c>
      <c r="G59" s="6">
        <v>1</v>
      </c>
      <c r="I59" s="4">
        <v>55</v>
      </c>
      <c r="J59" s="6" t="str">
        <f t="shared" si="3"/>
        <v>40 jours</v>
      </c>
      <c r="K59" s="6" t="str">
        <f t="shared" si="4"/>
        <v>300 mm/min</v>
      </c>
      <c r="L59" s="6" t="str">
        <f t="shared" si="5"/>
        <v>30 % de He</v>
      </c>
      <c r="M59" s="6" t="str">
        <f t="shared" si="6"/>
        <v>750 W</v>
      </c>
      <c r="N59" s="6" t="str">
        <f t="shared" si="7"/>
        <v>15 mm</v>
      </c>
      <c r="O59" s="6" t="str">
        <f t="shared" si="8"/>
        <v>1.24 mm</v>
      </c>
      <c r="P59" s="15">
        <v>24.500000000000007</v>
      </c>
      <c r="R59" s="4">
        <v>55</v>
      </c>
      <c r="S59" s="6">
        <v>1</v>
      </c>
      <c r="T59" s="11">
        <f t="shared" si="9"/>
        <v>1</v>
      </c>
      <c r="U59" s="11">
        <f t="shared" si="10"/>
        <v>1</v>
      </c>
      <c r="V59" s="11">
        <f t="shared" si="11"/>
        <v>-1</v>
      </c>
      <c r="W59" s="11">
        <f t="shared" si="12"/>
        <v>1</v>
      </c>
      <c r="X59" s="11">
        <f t="shared" si="13"/>
        <v>1</v>
      </c>
      <c r="Y59" s="11">
        <f t="shared" si="14"/>
        <v>-1</v>
      </c>
      <c r="Z59" s="6">
        <f t="shared" si="2"/>
        <v>-1</v>
      </c>
    </row>
    <row r="60" spans="1:26" x14ac:dyDescent="0.25">
      <c r="A60" s="4">
        <v>56</v>
      </c>
      <c r="B60" s="6">
        <v>2</v>
      </c>
      <c r="C60" s="6">
        <v>2</v>
      </c>
      <c r="D60" s="6">
        <v>1</v>
      </c>
      <c r="E60" s="6">
        <v>2</v>
      </c>
      <c r="F60" s="6">
        <v>2</v>
      </c>
      <c r="G60" s="6">
        <v>2</v>
      </c>
      <c r="I60" s="4">
        <v>56</v>
      </c>
      <c r="J60" s="6" t="str">
        <f t="shared" si="3"/>
        <v>40 jours</v>
      </c>
      <c r="K60" s="6" t="str">
        <f t="shared" si="4"/>
        <v>300 mm/min</v>
      </c>
      <c r="L60" s="6" t="str">
        <f t="shared" si="5"/>
        <v>30 % de He</v>
      </c>
      <c r="M60" s="6" t="str">
        <f t="shared" si="6"/>
        <v>750 W</v>
      </c>
      <c r="N60" s="6" t="str">
        <f t="shared" si="7"/>
        <v>15 mm</v>
      </c>
      <c r="O60" s="6" t="str">
        <f t="shared" si="8"/>
        <v>1.54 mm</v>
      </c>
      <c r="P60" s="15">
        <v>39.999999999999993</v>
      </c>
      <c r="R60" s="4">
        <v>56</v>
      </c>
      <c r="S60" s="6">
        <v>1</v>
      </c>
      <c r="T60" s="11">
        <f t="shared" si="9"/>
        <v>1</v>
      </c>
      <c r="U60" s="11">
        <f t="shared" si="10"/>
        <v>1</v>
      </c>
      <c r="V60" s="11">
        <f t="shared" si="11"/>
        <v>-1</v>
      </c>
      <c r="W60" s="11">
        <f t="shared" si="12"/>
        <v>1</v>
      </c>
      <c r="X60" s="11">
        <f t="shared" si="13"/>
        <v>1</v>
      </c>
      <c r="Y60" s="11">
        <f t="shared" si="14"/>
        <v>1</v>
      </c>
      <c r="Z60" s="6">
        <f t="shared" si="2"/>
        <v>1</v>
      </c>
    </row>
    <row r="61" spans="1:26" x14ac:dyDescent="0.25">
      <c r="A61" s="4">
        <v>57</v>
      </c>
      <c r="B61" s="6">
        <v>2</v>
      </c>
      <c r="C61" s="6">
        <v>2</v>
      </c>
      <c r="D61" s="6">
        <v>2</v>
      </c>
      <c r="E61" s="6">
        <v>1</v>
      </c>
      <c r="F61" s="6">
        <v>1</v>
      </c>
      <c r="G61" s="6">
        <v>1</v>
      </c>
      <c r="I61" s="4">
        <v>57</v>
      </c>
      <c r="J61" s="6" t="str">
        <f t="shared" si="3"/>
        <v>40 jours</v>
      </c>
      <c r="K61" s="6" t="str">
        <f t="shared" si="4"/>
        <v>300 mm/min</v>
      </c>
      <c r="L61" s="6" t="str">
        <f t="shared" si="5"/>
        <v>50 % de He</v>
      </c>
      <c r="M61" s="6" t="str">
        <f t="shared" si="6"/>
        <v>650 W</v>
      </c>
      <c r="N61" s="6" t="str">
        <f t="shared" si="7"/>
        <v>5 mm</v>
      </c>
      <c r="O61" s="6" t="str">
        <f t="shared" si="8"/>
        <v>1.24 mm</v>
      </c>
      <c r="P61" s="15">
        <v>19.166666666666664</v>
      </c>
      <c r="R61" s="4">
        <v>57</v>
      </c>
      <c r="S61" s="6">
        <v>1</v>
      </c>
      <c r="T61" s="11">
        <f t="shared" si="9"/>
        <v>1</v>
      </c>
      <c r="U61" s="11">
        <f t="shared" si="10"/>
        <v>1</v>
      </c>
      <c r="V61" s="11">
        <f t="shared" si="11"/>
        <v>1</v>
      </c>
      <c r="W61" s="11">
        <f t="shared" si="12"/>
        <v>-1</v>
      </c>
      <c r="X61" s="11">
        <f t="shared" si="13"/>
        <v>-1</v>
      </c>
      <c r="Y61" s="11">
        <f t="shared" si="14"/>
        <v>-1</v>
      </c>
      <c r="Z61" s="6">
        <f t="shared" si="2"/>
        <v>1</v>
      </c>
    </row>
    <row r="62" spans="1:26" x14ac:dyDescent="0.25">
      <c r="A62" s="4">
        <v>58</v>
      </c>
      <c r="B62" s="6">
        <v>2</v>
      </c>
      <c r="C62" s="6">
        <v>2</v>
      </c>
      <c r="D62" s="6">
        <v>2</v>
      </c>
      <c r="E62" s="6">
        <v>1</v>
      </c>
      <c r="F62" s="6">
        <v>1</v>
      </c>
      <c r="G62" s="6">
        <v>2</v>
      </c>
      <c r="I62" s="4">
        <v>58</v>
      </c>
      <c r="J62" s="6" t="str">
        <f t="shared" si="3"/>
        <v>40 jours</v>
      </c>
      <c r="K62" s="6" t="str">
        <f t="shared" si="4"/>
        <v>300 mm/min</v>
      </c>
      <c r="L62" s="6" t="str">
        <f t="shared" si="5"/>
        <v>50 % de He</v>
      </c>
      <c r="M62" s="6" t="str">
        <f t="shared" si="6"/>
        <v>650 W</v>
      </c>
      <c r="N62" s="6" t="str">
        <f t="shared" si="7"/>
        <v>5 mm</v>
      </c>
      <c r="O62" s="6" t="str">
        <f t="shared" si="8"/>
        <v>1.54 mm</v>
      </c>
      <c r="P62" s="15">
        <v>47.999999999999993</v>
      </c>
      <c r="R62" s="4">
        <v>58</v>
      </c>
      <c r="S62" s="6">
        <v>1</v>
      </c>
      <c r="T62" s="11">
        <f t="shared" si="9"/>
        <v>1</v>
      </c>
      <c r="U62" s="11">
        <f t="shared" si="10"/>
        <v>1</v>
      </c>
      <c r="V62" s="11">
        <f t="shared" si="11"/>
        <v>1</v>
      </c>
      <c r="W62" s="11">
        <f t="shared" si="12"/>
        <v>-1</v>
      </c>
      <c r="X62" s="11">
        <f t="shared" si="13"/>
        <v>-1</v>
      </c>
      <c r="Y62" s="11">
        <f t="shared" si="14"/>
        <v>1</v>
      </c>
      <c r="Z62" s="6">
        <f t="shared" si="2"/>
        <v>-1</v>
      </c>
    </row>
    <row r="63" spans="1:26" x14ac:dyDescent="0.25">
      <c r="A63" s="4">
        <v>59</v>
      </c>
      <c r="B63" s="6">
        <v>2</v>
      </c>
      <c r="C63" s="6">
        <v>2</v>
      </c>
      <c r="D63" s="6">
        <v>2</v>
      </c>
      <c r="E63" s="6">
        <v>1</v>
      </c>
      <c r="F63" s="6">
        <v>2</v>
      </c>
      <c r="G63" s="6">
        <v>1</v>
      </c>
      <c r="I63" s="4">
        <v>59</v>
      </c>
      <c r="J63" s="6" t="str">
        <f t="shared" si="3"/>
        <v>40 jours</v>
      </c>
      <c r="K63" s="6" t="str">
        <f t="shared" si="4"/>
        <v>300 mm/min</v>
      </c>
      <c r="L63" s="6" t="str">
        <f t="shared" si="5"/>
        <v>50 % de He</v>
      </c>
      <c r="M63" s="6" t="str">
        <f t="shared" si="6"/>
        <v>650 W</v>
      </c>
      <c r="N63" s="6" t="str">
        <f t="shared" si="7"/>
        <v>15 mm</v>
      </c>
      <c r="O63" s="6" t="str">
        <f t="shared" si="8"/>
        <v>1.24 mm</v>
      </c>
      <c r="P63" s="15">
        <v>16.666666666666679</v>
      </c>
      <c r="R63" s="4">
        <v>59</v>
      </c>
      <c r="S63" s="6">
        <v>1</v>
      </c>
      <c r="T63" s="11">
        <f t="shared" si="9"/>
        <v>1</v>
      </c>
      <c r="U63" s="11">
        <f t="shared" si="10"/>
        <v>1</v>
      </c>
      <c r="V63" s="11">
        <f t="shared" si="11"/>
        <v>1</v>
      </c>
      <c r="W63" s="11">
        <f t="shared" si="12"/>
        <v>-1</v>
      </c>
      <c r="X63" s="11">
        <f t="shared" si="13"/>
        <v>1</v>
      </c>
      <c r="Y63" s="11">
        <f t="shared" si="14"/>
        <v>-1</v>
      </c>
      <c r="Z63" s="6">
        <f t="shared" si="2"/>
        <v>1</v>
      </c>
    </row>
    <row r="64" spans="1:26" x14ac:dyDescent="0.25">
      <c r="A64" s="4">
        <v>60</v>
      </c>
      <c r="B64" s="6">
        <v>2</v>
      </c>
      <c r="C64" s="6">
        <v>2</v>
      </c>
      <c r="D64" s="6">
        <v>2</v>
      </c>
      <c r="E64" s="6">
        <v>1</v>
      </c>
      <c r="F64" s="6">
        <v>2</v>
      </c>
      <c r="G64" s="6">
        <v>2</v>
      </c>
      <c r="I64" s="4">
        <v>60</v>
      </c>
      <c r="J64" s="6" t="str">
        <f t="shared" si="3"/>
        <v>40 jours</v>
      </c>
      <c r="K64" s="6" t="str">
        <f t="shared" si="4"/>
        <v>300 mm/min</v>
      </c>
      <c r="L64" s="6" t="str">
        <f t="shared" si="5"/>
        <v>50 % de He</v>
      </c>
      <c r="M64" s="6" t="str">
        <f t="shared" si="6"/>
        <v>650 W</v>
      </c>
      <c r="N64" s="6" t="str">
        <f t="shared" si="7"/>
        <v>15 mm</v>
      </c>
      <c r="O64" s="6" t="str">
        <f t="shared" si="8"/>
        <v>1.54 mm</v>
      </c>
      <c r="P64" s="15">
        <v>45.500000000000014</v>
      </c>
      <c r="R64" s="4">
        <v>60</v>
      </c>
      <c r="S64" s="6">
        <v>1</v>
      </c>
      <c r="T64" s="11">
        <f t="shared" si="9"/>
        <v>1</v>
      </c>
      <c r="U64" s="11">
        <f t="shared" si="10"/>
        <v>1</v>
      </c>
      <c r="V64" s="11">
        <f t="shared" si="11"/>
        <v>1</v>
      </c>
      <c r="W64" s="11">
        <f t="shared" si="12"/>
        <v>-1</v>
      </c>
      <c r="X64" s="11">
        <f t="shared" si="13"/>
        <v>1</v>
      </c>
      <c r="Y64" s="11">
        <f t="shared" si="14"/>
        <v>1</v>
      </c>
      <c r="Z64" s="6">
        <f t="shared" si="2"/>
        <v>-1</v>
      </c>
    </row>
    <row r="65" spans="1:40" x14ac:dyDescent="0.25">
      <c r="A65" s="4">
        <v>61</v>
      </c>
      <c r="B65" s="6">
        <v>2</v>
      </c>
      <c r="C65" s="6">
        <v>2</v>
      </c>
      <c r="D65" s="6">
        <v>2</v>
      </c>
      <c r="E65" s="6">
        <v>2</v>
      </c>
      <c r="F65" s="6">
        <v>1</v>
      </c>
      <c r="G65" s="6">
        <v>1</v>
      </c>
      <c r="I65" s="4">
        <v>61</v>
      </c>
      <c r="J65" s="6" t="str">
        <f t="shared" si="3"/>
        <v>40 jours</v>
      </c>
      <c r="K65" s="6" t="str">
        <f t="shared" si="4"/>
        <v>300 mm/min</v>
      </c>
      <c r="L65" s="6" t="str">
        <f t="shared" si="5"/>
        <v>50 % de He</v>
      </c>
      <c r="M65" s="6" t="str">
        <f t="shared" si="6"/>
        <v>750 W</v>
      </c>
      <c r="N65" s="6" t="str">
        <f t="shared" si="7"/>
        <v>5 mm</v>
      </c>
      <c r="O65" s="6" t="str">
        <f t="shared" si="8"/>
        <v>1.24 mm</v>
      </c>
      <c r="P65" s="15">
        <v>22.999999999999993</v>
      </c>
      <c r="R65" s="4">
        <v>61</v>
      </c>
      <c r="S65" s="6">
        <v>1</v>
      </c>
      <c r="T65" s="11">
        <f t="shared" si="9"/>
        <v>1</v>
      </c>
      <c r="U65" s="11">
        <f t="shared" si="10"/>
        <v>1</v>
      </c>
      <c r="V65" s="11">
        <f t="shared" si="11"/>
        <v>1</v>
      </c>
      <c r="W65" s="11">
        <f t="shared" si="12"/>
        <v>1</v>
      </c>
      <c r="X65" s="11">
        <f t="shared" si="13"/>
        <v>-1</v>
      </c>
      <c r="Y65" s="11">
        <f t="shared" si="14"/>
        <v>-1</v>
      </c>
      <c r="Z65" s="6">
        <f t="shared" si="2"/>
        <v>-1</v>
      </c>
    </row>
    <row r="66" spans="1:40" x14ac:dyDescent="0.25">
      <c r="A66" s="4">
        <v>62</v>
      </c>
      <c r="B66" s="6">
        <v>2</v>
      </c>
      <c r="C66" s="6">
        <v>2</v>
      </c>
      <c r="D66" s="6">
        <v>2</v>
      </c>
      <c r="E66" s="6">
        <v>2</v>
      </c>
      <c r="F66" s="6">
        <v>1</v>
      </c>
      <c r="G66" s="6">
        <v>2</v>
      </c>
      <c r="I66" s="4">
        <v>62</v>
      </c>
      <c r="J66" s="6" t="str">
        <f t="shared" si="3"/>
        <v>40 jours</v>
      </c>
      <c r="K66" s="6" t="str">
        <f t="shared" si="4"/>
        <v>300 mm/min</v>
      </c>
      <c r="L66" s="6" t="str">
        <f t="shared" si="5"/>
        <v>50 % de He</v>
      </c>
      <c r="M66" s="6" t="str">
        <f t="shared" si="6"/>
        <v>750 W</v>
      </c>
      <c r="N66" s="6" t="str">
        <f t="shared" si="7"/>
        <v>5 mm</v>
      </c>
      <c r="O66" s="6" t="str">
        <f t="shared" si="8"/>
        <v>1.54 mm</v>
      </c>
      <c r="P66" s="15">
        <v>38.499999999999986</v>
      </c>
      <c r="R66" s="4">
        <v>62</v>
      </c>
      <c r="S66" s="6">
        <v>1</v>
      </c>
      <c r="T66" s="11">
        <f t="shared" si="9"/>
        <v>1</v>
      </c>
      <c r="U66" s="11">
        <f t="shared" si="10"/>
        <v>1</v>
      </c>
      <c r="V66" s="11">
        <f t="shared" si="11"/>
        <v>1</v>
      </c>
      <c r="W66" s="11">
        <f t="shared" si="12"/>
        <v>1</v>
      </c>
      <c r="X66" s="11">
        <f t="shared" si="13"/>
        <v>-1</v>
      </c>
      <c r="Y66" s="11">
        <f t="shared" si="14"/>
        <v>1</v>
      </c>
      <c r="Z66" s="6">
        <f t="shared" si="2"/>
        <v>1</v>
      </c>
    </row>
    <row r="67" spans="1:40" x14ac:dyDescent="0.25">
      <c r="A67" s="4">
        <v>63</v>
      </c>
      <c r="B67" s="6">
        <v>2</v>
      </c>
      <c r="C67" s="6">
        <v>2</v>
      </c>
      <c r="D67" s="6">
        <v>2</v>
      </c>
      <c r="E67" s="6">
        <v>2</v>
      </c>
      <c r="F67" s="6">
        <v>2</v>
      </c>
      <c r="G67" s="6">
        <v>1</v>
      </c>
      <c r="I67" s="4">
        <v>63</v>
      </c>
      <c r="J67" s="6" t="str">
        <f t="shared" si="3"/>
        <v>40 jours</v>
      </c>
      <c r="K67" s="6" t="str">
        <f t="shared" si="4"/>
        <v>300 mm/min</v>
      </c>
      <c r="L67" s="6" t="str">
        <f t="shared" si="5"/>
        <v>50 % de He</v>
      </c>
      <c r="M67" s="6" t="str">
        <f t="shared" si="6"/>
        <v>750 W</v>
      </c>
      <c r="N67" s="6" t="str">
        <f t="shared" si="7"/>
        <v>15 mm</v>
      </c>
      <c r="O67" s="6" t="str">
        <f t="shared" si="8"/>
        <v>1.24 mm</v>
      </c>
      <c r="P67" s="15">
        <v>20.500000000000014</v>
      </c>
      <c r="R67" s="4">
        <v>63</v>
      </c>
      <c r="S67" s="6">
        <v>1</v>
      </c>
      <c r="T67" s="11">
        <f t="shared" si="9"/>
        <v>1</v>
      </c>
      <c r="U67" s="11">
        <f t="shared" si="10"/>
        <v>1</v>
      </c>
      <c r="V67" s="11">
        <f t="shared" si="11"/>
        <v>1</v>
      </c>
      <c r="W67" s="11">
        <f t="shared" si="12"/>
        <v>1</v>
      </c>
      <c r="X67" s="11">
        <f t="shared" si="13"/>
        <v>1</v>
      </c>
      <c r="Y67" s="11">
        <f t="shared" si="14"/>
        <v>-1</v>
      </c>
      <c r="Z67" s="6">
        <f t="shared" si="2"/>
        <v>-1</v>
      </c>
    </row>
    <row r="68" spans="1:40" x14ac:dyDescent="0.25">
      <c r="A68" s="4">
        <v>64</v>
      </c>
      <c r="B68" s="6">
        <v>2</v>
      </c>
      <c r="C68" s="6">
        <v>2</v>
      </c>
      <c r="D68" s="6">
        <v>2</v>
      </c>
      <c r="E68" s="6">
        <v>2</v>
      </c>
      <c r="F68" s="6">
        <v>2</v>
      </c>
      <c r="G68" s="6">
        <v>2</v>
      </c>
      <c r="I68" s="4">
        <v>64</v>
      </c>
      <c r="J68" s="6" t="str">
        <f t="shared" si="3"/>
        <v>40 jours</v>
      </c>
      <c r="K68" s="6" t="str">
        <f t="shared" si="4"/>
        <v>300 mm/min</v>
      </c>
      <c r="L68" s="6" t="str">
        <f t="shared" si="5"/>
        <v>50 % de He</v>
      </c>
      <c r="M68" s="6" t="str">
        <f t="shared" si="6"/>
        <v>750 W</v>
      </c>
      <c r="N68" s="6" t="str">
        <f t="shared" si="7"/>
        <v>15 mm</v>
      </c>
      <c r="O68" s="6" t="str">
        <f t="shared" si="8"/>
        <v>1.54 mm</v>
      </c>
      <c r="P68" s="15">
        <v>36.000000000000007</v>
      </c>
      <c r="R68" s="4">
        <v>64</v>
      </c>
      <c r="S68" s="6">
        <v>1</v>
      </c>
      <c r="T68" s="11">
        <f t="shared" si="9"/>
        <v>1</v>
      </c>
      <c r="U68" s="11">
        <f t="shared" si="10"/>
        <v>1</v>
      </c>
      <c r="V68" s="11">
        <f t="shared" si="11"/>
        <v>1</v>
      </c>
      <c r="W68" s="11">
        <f t="shared" si="12"/>
        <v>1</v>
      </c>
      <c r="X68" s="11">
        <f t="shared" si="13"/>
        <v>1</v>
      </c>
      <c r="Y68" s="11">
        <f t="shared" si="14"/>
        <v>1</v>
      </c>
      <c r="Z68" s="6">
        <f>Y68*W68</f>
        <v>1</v>
      </c>
    </row>
    <row r="69" spans="1:40" x14ac:dyDescent="0.25">
      <c r="S69" s="26" t="s">
        <v>32</v>
      </c>
      <c r="T69" s="26" t="s">
        <v>33</v>
      </c>
      <c r="U69" s="26" t="s">
        <v>34</v>
      </c>
      <c r="V69" s="26" t="s">
        <v>35</v>
      </c>
      <c r="W69" s="26" t="s">
        <v>36</v>
      </c>
      <c r="X69" s="26" t="s">
        <v>37</v>
      </c>
      <c r="Y69" s="26" t="s">
        <v>38</v>
      </c>
      <c r="Z69" s="26" t="s">
        <v>52</v>
      </c>
      <c r="AN69" s="9" t="s">
        <v>53</v>
      </c>
    </row>
  </sheetData>
  <mergeCells count="1">
    <mergeCell ref="AB3:A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72"/>
  <sheetViews>
    <sheetView showGridLines="0" topLeftCell="A7" zoomScaleNormal="100" workbookViewId="0">
      <selection activeCell="AY2" sqref="AY2:AZ23"/>
    </sheetView>
  </sheetViews>
  <sheetFormatPr baseColWidth="10" defaultColWidth="3" defaultRowHeight="15" x14ac:dyDescent="0.25"/>
  <cols>
    <col min="1" max="1" width="4.140625" style="4" bestFit="1" customWidth="1"/>
    <col min="2" max="25" width="3" style="4"/>
    <col min="26" max="26" width="3" style="4" customWidth="1"/>
    <col min="27" max="51" width="3" style="4"/>
    <col min="52" max="52" width="6.7109375" style="4" customWidth="1"/>
    <col min="53" max="53" width="5.28515625" style="4" customWidth="1"/>
    <col min="54" max="68" width="3" style="4"/>
    <col min="69" max="72" width="4.7109375" style="4" customWidth="1"/>
    <col min="73" max="16384" width="3" style="4"/>
  </cols>
  <sheetData>
    <row r="1" spans="1:72" x14ac:dyDescent="0.25">
      <c r="A1" s="4" t="s">
        <v>31</v>
      </c>
      <c r="B1" s="4">
        <v>1</v>
      </c>
      <c r="C1" s="4">
        <v>2</v>
      </c>
      <c r="D1" s="4">
        <v>3</v>
      </c>
      <c r="E1" s="4">
        <v>4</v>
      </c>
      <c r="F1" s="4">
        <v>5</v>
      </c>
      <c r="G1" s="4">
        <v>6</v>
      </c>
      <c r="H1" s="4">
        <v>7</v>
      </c>
      <c r="I1" s="4">
        <v>8</v>
      </c>
      <c r="J1" s="4">
        <v>9</v>
      </c>
      <c r="K1" s="4">
        <v>10</v>
      </c>
      <c r="L1" s="4">
        <v>11</v>
      </c>
      <c r="M1" s="4">
        <v>12</v>
      </c>
      <c r="N1" s="4">
        <v>13</v>
      </c>
      <c r="O1" s="4">
        <v>14</v>
      </c>
      <c r="P1" s="4">
        <v>15</v>
      </c>
      <c r="Q1" s="4">
        <v>16</v>
      </c>
      <c r="R1" s="4">
        <v>17</v>
      </c>
      <c r="S1" s="4">
        <v>18</v>
      </c>
      <c r="T1" s="4">
        <v>19</v>
      </c>
      <c r="U1" s="4">
        <v>20</v>
      </c>
      <c r="V1" s="4">
        <v>21</v>
      </c>
      <c r="W1" s="4">
        <v>22</v>
      </c>
      <c r="Y1" s="4" t="s">
        <v>56</v>
      </c>
      <c r="Z1" s="4">
        <v>1</v>
      </c>
      <c r="AA1" s="4">
        <v>2</v>
      </c>
      <c r="AB1" s="4">
        <v>3</v>
      </c>
      <c r="AC1" s="4">
        <v>4</v>
      </c>
      <c r="AD1" s="4">
        <v>5</v>
      </c>
      <c r="AE1" s="4">
        <v>6</v>
      </c>
      <c r="AF1" s="4">
        <v>7</v>
      </c>
      <c r="AG1" s="4">
        <v>8</v>
      </c>
      <c r="AH1" s="4">
        <v>9</v>
      </c>
      <c r="AI1" s="4">
        <v>10</v>
      </c>
      <c r="AJ1" s="4">
        <v>11</v>
      </c>
      <c r="AK1" s="4">
        <v>12</v>
      </c>
      <c r="AL1" s="4">
        <v>13</v>
      </c>
      <c r="AM1" s="4">
        <v>14</v>
      </c>
      <c r="AN1" s="4">
        <v>15</v>
      </c>
      <c r="AO1" s="4">
        <v>16</v>
      </c>
      <c r="AP1" s="4">
        <v>17</v>
      </c>
      <c r="AQ1" s="4">
        <v>18</v>
      </c>
      <c r="AR1" s="4">
        <v>19</v>
      </c>
      <c r="AS1" s="4">
        <v>20</v>
      </c>
      <c r="AT1" s="4">
        <v>21</v>
      </c>
      <c r="AU1" s="4">
        <v>22</v>
      </c>
      <c r="BD1" s="4" t="s">
        <v>57</v>
      </c>
      <c r="BE1" s="4" t="s">
        <v>58</v>
      </c>
      <c r="BF1" s="4" t="s">
        <v>59</v>
      </c>
      <c r="BG1" s="4" t="s">
        <v>60</v>
      </c>
      <c r="BH1" s="4" t="s">
        <v>61</v>
      </c>
      <c r="BI1" s="4" t="s">
        <v>62</v>
      </c>
      <c r="BJ1" s="4" t="s">
        <v>63</v>
      </c>
      <c r="BK1" s="4" t="s">
        <v>64</v>
      </c>
      <c r="BL1" s="4" t="s">
        <v>65</v>
      </c>
      <c r="BM1" s="4" t="s">
        <v>66</v>
      </c>
      <c r="BN1" s="4" t="s">
        <v>67</v>
      </c>
      <c r="BO1" s="4" t="s">
        <v>68</v>
      </c>
      <c r="BQ1" s="4" t="s">
        <v>72</v>
      </c>
      <c r="BR1" s="4" t="s">
        <v>73</v>
      </c>
      <c r="BS1" s="4" t="s">
        <v>74</v>
      </c>
      <c r="BT1" s="4" t="s">
        <v>75</v>
      </c>
    </row>
    <row r="2" spans="1:72" x14ac:dyDescent="0.25">
      <c r="A2" s="4">
        <v>1</v>
      </c>
      <c r="B2" s="6">
        <v>1</v>
      </c>
      <c r="C2" s="11">
        <f>IF('Plan d''expériences'!B3=1,-1,1)</f>
        <v>-1</v>
      </c>
      <c r="D2" s="11">
        <f>IF('Plan d''expériences'!C3=1,-1,1)</f>
        <v>-1</v>
      </c>
      <c r="E2" s="11">
        <f>IF('Plan d''expériences'!D3=1,-1,1)</f>
        <v>-1</v>
      </c>
      <c r="F2" s="11">
        <f>IF('Plan d''expériences'!E3=1,-1,1)</f>
        <v>-1</v>
      </c>
      <c r="G2" s="11">
        <f>IF('Plan d''expériences'!F3=1,-1,1)</f>
        <v>-1</v>
      </c>
      <c r="H2" s="11">
        <f>IF('Plan d''expériences'!G3=1,-1,1)</f>
        <v>-1</v>
      </c>
      <c r="I2" s="6">
        <f t="shared" ref="I2:I22" si="0">$C2*D2</f>
        <v>1</v>
      </c>
      <c r="J2" s="6">
        <f t="shared" ref="J2:J22" si="1">$C2*E2</f>
        <v>1</v>
      </c>
      <c r="K2" s="6">
        <f t="shared" ref="K2:K22" si="2">$C2*F2</f>
        <v>1</v>
      </c>
      <c r="L2" s="6">
        <f t="shared" ref="L2:L22" si="3">$C2*G2</f>
        <v>1</v>
      </c>
      <c r="M2" s="6">
        <f t="shared" ref="M2:M22" si="4">$C2*H2</f>
        <v>1</v>
      </c>
      <c r="N2" s="6">
        <f t="shared" ref="N2:N22" si="5">$D2*E2</f>
        <v>1</v>
      </c>
      <c r="O2" s="6">
        <f t="shared" ref="O2:O22" si="6">$D2*F2</f>
        <v>1</v>
      </c>
      <c r="P2" s="6">
        <f t="shared" ref="P2:P22" si="7">$D2*G2</f>
        <v>1</v>
      </c>
      <c r="Q2" s="6">
        <f t="shared" ref="Q2:Q22" si="8">$D2*H2</f>
        <v>1</v>
      </c>
      <c r="R2" s="6">
        <f t="shared" ref="R2:R22" si="9">$E2*F2</f>
        <v>1</v>
      </c>
      <c r="S2" s="6">
        <f t="shared" ref="S2:S22" si="10">$E2*G2</f>
        <v>1</v>
      </c>
      <c r="T2" s="6">
        <f t="shared" ref="T2:T22" si="11">$E2*H2</f>
        <v>1</v>
      </c>
      <c r="U2" s="6">
        <f t="shared" ref="U2:U22" si="12">$F2*G2</f>
        <v>1</v>
      </c>
      <c r="V2" s="6">
        <f t="shared" ref="V2:V22" si="13">$F2*H2</f>
        <v>1</v>
      </c>
      <c r="W2" s="6">
        <f t="shared" ref="W2:W22" si="14">G2*H2</f>
        <v>1</v>
      </c>
      <c r="Y2" s="4">
        <v>1</v>
      </c>
      <c r="Z2" s="6">
        <f t="array" ref="Z2:AU23">MINVERSE(X)</f>
        <v>-4.9999999999999788E-2</v>
      </c>
      <c r="AA2" s="6">
        <v>4.9999999999999885E-2</v>
      </c>
      <c r="AB2" s="6">
        <v>4.9999999999999996E-2</v>
      </c>
      <c r="AC2" s="6">
        <v>5.0000000000000051E-2</v>
      </c>
      <c r="AD2" s="6">
        <v>5.0000000000000031E-2</v>
      </c>
      <c r="AE2" s="6">
        <v>4.9999999999999982E-2</v>
      </c>
      <c r="AF2" s="6">
        <v>5.0000000000000031E-2</v>
      </c>
      <c r="AG2" s="6">
        <v>5.0000000000000024E-2</v>
      </c>
      <c r="AH2" s="6">
        <v>5.0000000000000017E-2</v>
      </c>
      <c r="AI2" s="6">
        <v>5.0000000000000037E-2</v>
      </c>
      <c r="AJ2" s="6">
        <v>4.9999999999999989E-2</v>
      </c>
      <c r="AK2" s="6">
        <v>0.05</v>
      </c>
      <c r="AL2" s="6">
        <v>4.9999999999999989E-2</v>
      </c>
      <c r="AM2" s="6">
        <v>5.0000000000000031E-2</v>
      </c>
      <c r="AN2" s="6">
        <v>0.05</v>
      </c>
      <c r="AO2" s="6">
        <v>0.05</v>
      </c>
      <c r="AP2" s="6">
        <v>5.0000000000000031E-2</v>
      </c>
      <c r="AQ2" s="6">
        <v>5.000000000000001E-2</v>
      </c>
      <c r="AR2" s="6">
        <v>0.05</v>
      </c>
      <c r="AS2" s="6">
        <v>4.9999999999999968E-2</v>
      </c>
      <c r="AT2" s="6">
        <v>4.9999999999999975E-2</v>
      </c>
      <c r="AU2" s="6">
        <v>0.05</v>
      </c>
      <c r="AY2" s="4">
        <v>1</v>
      </c>
      <c r="AZ2" s="12" t="s">
        <v>32</v>
      </c>
      <c r="BA2" s="24">
        <f t="array" ref="BA2:BA23">MMULT(X_1,Y)</f>
        <v>25</v>
      </c>
      <c r="BD2" s="15">
        <f>$BA$2-$BA$3</f>
        <v>21.083333333333332</v>
      </c>
      <c r="BE2" s="15">
        <f>$BA$2+$BA$3</f>
        <v>28.916666666666668</v>
      </c>
      <c r="BF2" s="15">
        <f>$BA$2-$BA$4</f>
        <v>21</v>
      </c>
      <c r="BG2" s="15">
        <f>$BA$2+$BA$4</f>
        <v>29</v>
      </c>
      <c r="BH2" s="15">
        <f>$BA$2-$BA$5</f>
        <v>26.999999999999996</v>
      </c>
      <c r="BI2" s="15">
        <f>$BA$2+$BA$5</f>
        <v>23.000000000000004</v>
      </c>
      <c r="BJ2" s="15">
        <f>$BA$2-$BA$6</f>
        <v>26.416666666666671</v>
      </c>
      <c r="BK2" s="15">
        <f>$BA$2+$BA$6</f>
        <v>23.583333333333329</v>
      </c>
      <c r="BL2" s="15">
        <f>$BA$2-$BA$7</f>
        <v>26.249999999999989</v>
      </c>
      <c r="BM2" s="15">
        <f>$BA$2+$BA$7</f>
        <v>23.750000000000011</v>
      </c>
      <c r="BN2" s="15">
        <f>$BA$2-$BA$8</f>
        <v>13.91666666666667</v>
      </c>
      <c r="BO2" s="15">
        <f>$BA$2+$BA$8</f>
        <v>36.083333333333329</v>
      </c>
      <c r="BQ2" s="15">
        <f>$BA$2-$BA$6-$BA$8+$BA$22</f>
        <v>12.000000000000005</v>
      </c>
      <c r="BR2" s="15">
        <f>$BA$2-$BA$6+$BA$8-$BA$22</f>
        <v>40.833333333333336</v>
      </c>
      <c r="BS2" s="15">
        <f>$BA$2+$BA$6-$BA$8-$BA$22</f>
        <v>15.833333333333334</v>
      </c>
      <c r="BT2" s="15">
        <f>$BA$2+$BA$6+$BA$8+$BA$22</f>
        <v>31.333333333333321</v>
      </c>
    </row>
    <row r="3" spans="1:72" x14ac:dyDescent="0.25">
      <c r="A3" s="4">
        <v>2</v>
      </c>
      <c r="B3" s="6">
        <v>1</v>
      </c>
      <c r="C3" s="11">
        <f>IF('Plan d''expériences'!B4=1,-1,1)</f>
        <v>-1</v>
      </c>
      <c r="D3" s="11">
        <f>IF('Plan d''expériences'!C4=1,-1,1)</f>
        <v>1</v>
      </c>
      <c r="E3" s="11">
        <f>IF('Plan d''expériences'!D4=1,-1,1)</f>
        <v>1</v>
      </c>
      <c r="F3" s="11">
        <f>IF('Plan d''expériences'!E4=1,-1,1)</f>
        <v>1</v>
      </c>
      <c r="G3" s="11">
        <f>IF('Plan d''expériences'!F4=1,-1,1)</f>
        <v>1</v>
      </c>
      <c r="H3" s="11">
        <f>IF('Plan d''expériences'!G4=1,-1,1)</f>
        <v>1</v>
      </c>
      <c r="I3" s="6">
        <f t="shared" si="0"/>
        <v>-1</v>
      </c>
      <c r="J3" s="6">
        <f t="shared" si="1"/>
        <v>-1</v>
      </c>
      <c r="K3" s="6">
        <f t="shared" si="2"/>
        <v>-1</v>
      </c>
      <c r="L3" s="6">
        <f t="shared" si="3"/>
        <v>-1</v>
      </c>
      <c r="M3" s="6">
        <f t="shared" si="4"/>
        <v>-1</v>
      </c>
      <c r="N3" s="6">
        <f t="shared" si="5"/>
        <v>1</v>
      </c>
      <c r="O3" s="6">
        <f t="shared" si="6"/>
        <v>1</v>
      </c>
      <c r="P3" s="6">
        <f t="shared" si="7"/>
        <v>1</v>
      </c>
      <c r="Q3" s="6">
        <f t="shared" si="8"/>
        <v>1</v>
      </c>
      <c r="R3" s="6">
        <f t="shared" si="9"/>
        <v>1</v>
      </c>
      <c r="S3" s="6">
        <f t="shared" si="10"/>
        <v>1</v>
      </c>
      <c r="T3" s="6">
        <f t="shared" si="11"/>
        <v>1</v>
      </c>
      <c r="U3" s="6">
        <f t="shared" si="12"/>
        <v>1</v>
      </c>
      <c r="V3" s="6">
        <f t="shared" si="13"/>
        <v>1</v>
      </c>
      <c r="W3" s="6">
        <f t="shared" si="14"/>
        <v>1</v>
      </c>
      <c r="Y3" s="4">
        <v>2</v>
      </c>
      <c r="Z3" s="6">
        <v>-4.9999999999999975E-2</v>
      </c>
      <c r="AA3" s="6">
        <v>-0.1166666666666667</v>
      </c>
      <c r="AB3" s="6">
        <v>5.000000000000001E-2</v>
      </c>
      <c r="AC3" s="6">
        <v>5.0000000000000044E-2</v>
      </c>
      <c r="AD3" s="6">
        <v>4.9999999999999989E-2</v>
      </c>
      <c r="AE3" s="6">
        <v>4.999999999999994E-2</v>
      </c>
      <c r="AF3" s="6">
        <v>5.0000000000000044E-2</v>
      </c>
      <c r="AG3" s="6">
        <v>5.0000000000000024E-2</v>
      </c>
      <c r="AH3" s="6">
        <v>4.9999999999999961E-2</v>
      </c>
      <c r="AI3" s="6">
        <v>0.05</v>
      </c>
      <c r="AJ3" s="6">
        <v>0.05</v>
      </c>
      <c r="AK3" s="6">
        <v>5.0000000000000024E-2</v>
      </c>
      <c r="AL3" s="6">
        <v>-3.3333333333333291E-2</v>
      </c>
      <c r="AM3" s="6">
        <v>-3.333333333333334E-2</v>
      </c>
      <c r="AN3" s="6">
        <v>-3.3333333333333333E-2</v>
      </c>
      <c r="AO3" s="6">
        <v>-3.3333333333333326E-2</v>
      </c>
      <c r="AP3" s="6">
        <v>-3.3333333333333312E-2</v>
      </c>
      <c r="AQ3" s="6">
        <v>-3.3333333333333347E-2</v>
      </c>
      <c r="AR3" s="6">
        <v>-3.3333333333333312E-2</v>
      </c>
      <c r="AS3" s="6">
        <v>-3.333333333333334E-2</v>
      </c>
      <c r="AT3" s="6">
        <v>-3.333333333333334E-2</v>
      </c>
      <c r="AU3" s="6">
        <v>-3.3333333333333395E-2</v>
      </c>
      <c r="AY3" s="4">
        <v>2</v>
      </c>
      <c r="AZ3" s="12" t="s">
        <v>33</v>
      </c>
      <c r="BA3" s="14">
        <v>3.9166666666666679</v>
      </c>
    </row>
    <row r="4" spans="1:72" x14ac:dyDescent="0.25">
      <c r="A4" s="4">
        <v>3</v>
      </c>
      <c r="B4" s="6">
        <v>1</v>
      </c>
      <c r="C4" s="11">
        <f>IF('Plan d''expériences'!B5=1,-1,1)</f>
        <v>1</v>
      </c>
      <c r="D4" s="11">
        <f>IF('Plan d''expériences'!C5=1,-1,1)</f>
        <v>-1</v>
      </c>
      <c r="E4" s="11">
        <f>IF('Plan d''expériences'!D5=1,-1,1)</f>
        <v>1</v>
      </c>
      <c r="F4" s="11">
        <f>IF('Plan d''expériences'!E5=1,-1,1)</f>
        <v>1</v>
      </c>
      <c r="G4" s="11">
        <f>IF('Plan d''expériences'!F5=1,-1,1)</f>
        <v>1</v>
      </c>
      <c r="H4" s="11">
        <f>IF('Plan d''expériences'!G5=1,-1,1)</f>
        <v>1</v>
      </c>
      <c r="I4" s="6">
        <f t="shared" si="0"/>
        <v>-1</v>
      </c>
      <c r="J4" s="6">
        <f t="shared" si="1"/>
        <v>1</v>
      </c>
      <c r="K4" s="6">
        <f t="shared" si="2"/>
        <v>1</v>
      </c>
      <c r="L4" s="6">
        <f t="shared" si="3"/>
        <v>1</v>
      </c>
      <c r="M4" s="6">
        <f t="shared" si="4"/>
        <v>1</v>
      </c>
      <c r="N4" s="6">
        <f t="shared" si="5"/>
        <v>-1</v>
      </c>
      <c r="O4" s="6">
        <f t="shared" si="6"/>
        <v>-1</v>
      </c>
      <c r="P4" s="6">
        <f t="shared" si="7"/>
        <v>-1</v>
      </c>
      <c r="Q4" s="6">
        <f t="shared" si="8"/>
        <v>-1</v>
      </c>
      <c r="R4" s="6">
        <f t="shared" si="9"/>
        <v>1</v>
      </c>
      <c r="S4" s="6">
        <f t="shared" si="10"/>
        <v>1</v>
      </c>
      <c r="T4" s="6">
        <f t="shared" si="11"/>
        <v>1</v>
      </c>
      <c r="U4" s="6">
        <f t="shared" si="12"/>
        <v>1</v>
      </c>
      <c r="V4" s="6">
        <f t="shared" si="13"/>
        <v>1</v>
      </c>
      <c r="W4" s="6">
        <f t="shared" si="14"/>
        <v>1</v>
      </c>
      <c r="Y4" s="4">
        <v>3</v>
      </c>
      <c r="Z4" s="6">
        <v>-4.9999999999999975E-2</v>
      </c>
      <c r="AA4" s="6">
        <v>4.9999999999999899E-2</v>
      </c>
      <c r="AB4" s="6">
        <v>-0.1166666666666667</v>
      </c>
      <c r="AC4" s="6">
        <v>5.0000000000000044E-2</v>
      </c>
      <c r="AD4" s="6">
        <v>4.9999999999999989E-2</v>
      </c>
      <c r="AE4" s="6">
        <v>4.999999999999994E-2</v>
      </c>
      <c r="AF4" s="6">
        <v>5.0000000000000044E-2</v>
      </c>
      <c r="AG4" s="6">
        <v>5.0000000000000024E-2</v>
      </c>
      <c r="AH4" s="6">
        <v>-3.3333333333333319E-2</v>
      </c>
      <c r="AI4" s="6">
        <v>-3.3333333333333347E-2</v>
      </c>
      <c r="AJ4" s="6">
        <v>-3.3333333333333347E-2</v>
      </c>
      <c r="AK4" s="6">
        <v>-3.3333333333333312E-2</v>
      </c>
      <c r="AL4" s="6">
        <v>5.0000000000000031E-2</v>
      </c>
      <c r="AM4" s="6">
        <v>0.05</v>
      </c>
      <c r="AN4" s="6">
        <v>0.05</v>
      </c>
      <c r="AO4" s="6">
        <v>5.000000000000001E-2</v>
      </c>
      <c r="AP4" s="6">
        <v>-3.3333333333333312E-2</v>
      </c>
      <c r="AQ4" s="6">
        <v>-3.3333333333333347E-2</v>
      </c>
      <c r="AR4" s="6">
        <v>-3.3333333333333312E-2</v>
      </c>
      <c r="AS4" s="6">
        <v>-3.333333333333334E-2</v>
      </c>
      <c r="AT4" s="6">
        <v>-3.333333333333334E-2</v>
      </c>
      <c r="AU4" s="6">
        <v>-3.3333333333333347E-2</v>
      </c>
      <c r="AY4" s="4">
        <v>3</v>
      </c>
      <c r="AZ4" s="12" t="s">
        <v>34</v>
      </c>
      <c r="BA4" s="14">
        <v>3.9999999999999982</v>
      </c>
      <c r="BD4" s="16" t="s">
        <v>69</v>
      </c>
      <c r="BE4" s="16" t="s">
        <v>70</v>
      </c>
      <c r="BS4" s="6" t="s">
        <v>63</v>
      </c>
      <c r="BT4" s="6" t="s">
        <v>64</v>
      </c>
    </row>
    <row r="5" spans="1:72" ht="27" x14ac:dyDescent="0.25">
      <c r="A5" s="4">
        <v>4</v>
      </c>
      <c r="B5" s="6">
        <v>1</v>
      </c>
      <c r="C5" s="11">
        <f>IF('Plan d''expériences'!B6=1,-1,1)</f>
        <v>1</v>
      </c>
      <c r="D5" s="11">
        <f>IF('Plan d''expériences'!C6=1,-1,1)</f>
        <v>1</v>
      </c>
      <c r="E5" s="11">
        <f>IF('Plan d''expériences'!D6=1,-1,1)</f>
        <v>-1</v>
      </c>
      <c r="F5" s="11">
        <f>IF('Plan d''expériences'!E6=1,-1,1)</f>
        <v>1</v>
      </c>
      <c r="G5" s="11">
        <f>IF('Plan d''expériences'!F6=1,-1,1)</f>
        <v>1</v>
      </c>
      <c r="H5" s="11">
        <f>IF('Plan d''expériences'!G6=1,-1,1)</f>
        <v>1</v>
      </c>
      <c r="I5" s="6">
        <f t="shared" si="0"/>
        <v>1</v>
      </c>
      <c r="J5" s="6">
        <f t="shared" si="1"/>
        <v>-1</v>
      </c>
      <c r="K5" s="6">
        <f t="shared" si="2"/>
        <v>1</v>
      </c>
      <c r="L5" s="6">
        <f t="shared" si="3"/>
        <v>1</v>
      </c>
      <c r="M5" s="6">
        <f t="shared" si="4"/>
        <v>1</v>
      </c>
      <c r="N5" s="6">
        <f t="shared" si="5"/>
        <v>-1</v>
      </c>
      <c r="O5" s="6">
        <f t="shared" si="6"/>
        <v>1</v>
      </c>
      <c r="P5" s="6">
        <f t="shared" si="7"/>
        <v>1</v>
      </c>
      <c r="Q5" s="6">
        <f t="shared" si="8"/>
        <v>1</v>
      </c>
      <c r="R5" s="6">
        <f t="shared" si="9"/>
        <v>-1</v>
      </c>
      <c r="S5" s="6">
        <f t="shared" si="10"/>
        <v>-1</v>
      </c>
      <c r="T5" s="6">
        <f t="shared" si="11"/>
        <v>-1</v>
      </c>
      <c r="U5" s="6">
        <f t="shared" si="12"/>
        <v>1</v>
      </c>
      <c r="V5" s="6">
        <f t="shared" si="13"/>
        <v>1</v>
      </c>
      <c r="W5" s="6">
        <f t="shared" si="14"/>
        <v>1</v>
      </c>
      <c r="Y5" s="4">
        <v>4</v>
      </c>
      <c r="Z5" s="6">
        <v>-4.9999999999999989E-2</v>
      </c>
      <c r="AA5" s="6">
        <v>0.05</v>
      </c>
      <c r="AB5" s="6">
        <v>0.05</v>
      </c>
      <c r="AC5" s="6">
        <v>-0.11666666666666672</v>
      </c>
      <c r="AD5" s="6">
        <v>5.0000000000000093E-2</v>
      </c>
      <c r="AE5" s="6">
        <v>5.0000000000000024E-2</v>
      </c>
      <c r="AF5" s="6">
        <v>5.0000000000000024E-2</v>
      </c>
      <c r="AG5" s="6">
        <v>-3.333333333333334E-2</v>
      </c>
      <c r="AH5" s="6">
        <v>4.9999999999999982E-2</v>
      </c>
      <c r="AI5" s="6">
        <v>-3.3333333333333333E-2</v>
      </c>
      <c r="AJ5" s="6">
        <v>-3.3333333333333326E-2</v>
      </c>
      <c r="AK5" s="6">
        <v>-3.3333333333333333E-2</v>
      </c>
      <c r="AL5" s="6">
        <v>4.9999999999999961E-2</v>
      </c>
      <c r="AM5" s="6">
        <v>-3.3333333333333319E-2</v>
      </c>
      <c r="AN5" s="6">
        <v>-3.3333333333333312E-2</v>
      </c>
      <c r="AO5" s="6">
        <v>-3.3333333333333305E-2</v>
      </c>
      <c r="AP5" s="6">
        <v>4.9999999999999989E-2</v>
      </c>
      <c r="AQ5" s="6">
        <v>5.000000000000001E-2</v>
      </c>
      <c r="AR5" s="6">
        <v>4.9999999999999968E-2</v>
      </c>
      <c r="AS5" s="6">
        <v>-3.3333333333333368E-2</v>
      </c>
      <c r="AT5" s="6">
        <v>-3.3333333333333333E-2</v>
      </c>
      <c r="AU5" s="6">
        <v>-3.3333333333333354E-2</v>
      </c>
      <c r="AY5" s="4">
        <v>4</v>
      </c>
      <c r="AZ5" s="12" t="s">
        <v>35</v>
      </c>
      <c r="BA5" s="14">
        <v>-1.9999999999999969</v>
      </c>
      <c r="BD5" s="17" t="s">
        <v>8</v>
      </c>
      <c r="BE5" s="18" t="s">
        <v>16</v>
      </c>
      <c r="BF5" s="23">
        <f>BD2</f>
        <v>21.083333333333332</v>
      </c>
      <c r="BG5" s="19"/>
      <c r="BH5" s="19"/>
      <c r="BI5" s="19"/>
      <c r="BJ5" s="19"/>
      <c r="BK5" s="19"/>
      <c r="BR5" s="19"/>
      <c r="BS5" s="20" t="s">
        <v>19</v>
      </c>
      <c r="BT5" s="20" t="s">
        <v>71</v>
      </c>
    </row>
    <row r="6" spans="1:72" x14ac:dyDescent="0.25">
      <c r="A6" s="4">
        <v>5</v>
      </c>
      <c r="B6" s="6">
        <v>1</v>
      </c>
      <c r="C6" s="11">
        <f>IF('Plan d''expériences'!B7=1,-1,1)</f>
        <v>1</v>
      </c>
      <c r="D6" s="11">
        <f>IF('Plan d''expériences'!C7=1,-1,1)</f>
        <v>1</v>
      </c>
      <c r="E6" s="11">
        <f>IF('Plan d''expériences'!D7=1,-1,1)</f>
        <v>1</v>
      </c>
      <c r="F6" s="11">
        <f>IF('Plan d''expériences'!E7=1,-1,1)</f>
        <v>-1</v>
      </c>
      <c r="G6" s="11">
        <f>IF('Plan d''expériences'!F7=1,-1,1)</f>
        <v>1</v>
      </c>
      <c r="H6" s="11">
        <f>IF('Plan d''expériences'!G7=1,-1,1)</f>
        <v>1</v>
      </c>
      <c r="I6" s="6">
        <f t="shared" si="0"/>
        <v>1</v>
      </c>
      <c r="J6" s="6">
        <f t="shared" si="1"/>
        <v>1</v>
      </c>
      <c r="K6" s="6">
        <f t="shared" si="2"/>
        <v>-1</v>
      </c>
      <c r="L6" s="6">
        <f t="shared" si="3"/>
        <v>1</v>
      </c>
      <c r="M6" s="6">
        <f t="shared" si="4"/>
        <v>1</v>
      </c>
      <c r="N6" s="6">
        <f t="shared" si="5"/>
        <v>1</v>
      </c>
      <c r="O6" s="6">
        <f t="shared" si="6"/>
        <v>-1</v>
      </c>
      <c r="P6" s="6">
        <f t="shared" si="7"/>
        <v>1</v>
      </c>
      <c r="Q6" s="6">
        <f t="shared" si="8"/>
        <v>1</v>
      </c>
      <c r="R6" s="6">
        <f t="shared" si="9"/>
        <v>-1</v>
      </c>
      <c r="S6" s="6">
        <f t="shared" si="10"/>
        <v>1</v>
      </c>
      <c r="T6" s="6">
        <f t="shared" si="11"/>
        <v>1</v>
      </c>
      <c r="U6" s="6">
        <f t="shared" si="12"/>
        <v>-1</v>
      </c>
      <c r="V6" s="6">
        <f t="shared" si="13"/>
        <v>-1</v>
      </c>
      <c r="W6" s="6">
        <f t="shared" si="14"/>
        <v>1</v>
      </c>
      <c r="Y6" s="4">
        <v>5</v>
      </c>
      <c r="Z6" s="6">
        <v>-4.9999999999999968E-2</v>
      </c>
      <c r="AA6" s="6">
        <v>5.0000000000000024E-2</v>
      </c>
      <c r="AB6" s="6">
        <v>4.9999999999999989E-2</v>
      </c>
      <c r="AC6" s="6">
        <v>5.0000000000000024E-2</v>
      </c>
      <c r="AD6" s="6">
        <v>-0.11666666666666675</v>
      </c>
      <c r="AE6" s="6">
        <v>5.0000000000000044E-2</v>
      </c>
      <c r="AF6" s="6">
        <v>5.0000000000000044E-2</v>
      </c>
      <c r="AG6" s="6">
        <v>-3.3333333333333319E-2</v>
      </c>
      <c r="AH6" s="6">
        <v>-3.3333333333333305E-2</v>
      </c>
      <c r="AI6" s="6">
        <v>4.9999999999999961E-2</v>
      </c>
      <c r="AJ6" s="6">
        <v>-3.3333333333333361E-2</v>
      </c>
      <c r="AK6" s="6">
        <v>-3.3333333333333347E-2</v>
      </c>
      <c r="AL6" s="6">
        <v>-3.3333333333333347E-2</v>
      </c>
      <c r="AM6" s="6">
        <v>4.9999999999999989E-2</v>
      </c>
      <c r="AN6" s="6">
        <v>-3.3333333333333375E-2</v>
      </c>
      <c r="AO6" s="6">
        <v>-3.333333333333334E-2</v>
      </c>
      <c r="AP6" s="6">
        <v>4.9999999999999989E-2</v>
      </c>
      <c r="AQ6" s="6">
        <v>-3.3333333333333347E-2</v>
      </c>
      <c r="AR6" s="6">
        <v>-3.3333333333333354E-2</v>
      </c>
      <c r="AS6" s="6">
        <v>5.000000000000001E-2</v>
      </c>
      <c r="AT6" s="6">
        <v>4.9999999999999954E-2</v>
      </c>
      <c r="AU6" s="6">
        <v>-3.3333333333333305E-2</v>
      </c>
      <c r="AY6" s="4">
        <v>5</v>
      </c>
      <c r="AZ6" s="12" t="s">
        <v>36</v>
      </c>
      <c r="BA6" s="24">
        <v>-1.4166666666666696</v>
      </c>
      <c r="BD6" s="20"/>
      <c r="BE6" s="18" t="s">
        <v>24</v>
      </c>
      <c r="BF6" s="23">
        <f>BE2</f>
        <v>28.916666666666668</v>
      </c>
      <c r="BG6" s="19"/>
      <c r="BH6" s="19"/>
      <c r="BI6" s="19"/>
      <c r="BJ6" s="19"/>
      <c r="BK6" s="19"/>
      <c r="BQ6" s="6" t="s">
        <v>67</v>
      </c>
      <c r="BR6" s="20" t="s">
        <v>21</v>
      </c>
      <c r="BS6" s="10">
        <f>BQ2</f>
        <v>12.000000000000005</v>
      </c>
      <c r="BT6" s="10">
        <f>BS2</f>
        <v>15.833333333333334</v>
      </c>
    </row>
    <row r="7" spans="1:72" ht="40.5" x14ac:dyDescent="0.25">
      <c r="A7" s="4">
        <v>6</v>
      </c>
      <c r="B7" s="6">
        <v>1</v>
      </c>
      <c r="C7" s="11">
        <f>IF('Plan d''expériences'!B8=1,-1,1)</f>
        <v>1</v>
      </c>
      <c r="D7" s="11">
        <f>IF('Plan d''expériences'!C8=1,-1,1)</f>
        <v>1</v>
      </c>
      <c r="E7" s="11">
        <f>IF('Plan d''expériences'!D8=1,-1,1)</f>
        <v>1</v>
      </c>
      <c r="F7" s="11">
        <f>IF('Plan d''expériences'!E8=1,-1,1)</f>
        <v>1</v>
      </c>
      <c r="G7" s="11">
        <f>IF('Plan d''expériences'!F8=1,-1,1)</f>
        <v>-1</v>
      </c>
      <c r="H7" s="11">
        <f>IF('Plan d''expériences'!G8=1,-1,1)</f>
        <v>1</v>
      </c>
      <c r="I7" s="6">
        <f t="shared" si="0"/>
        <v>1</v>
      </c>
      <c r="J7" s="6">
        <f t="shared" si="1"/>
        <v>1</v>
      </c>
      <c r="K7" s="6">
        <f t="shared" si="2"/>
        <v>1</v>
      </c>
      <c r="L7" s="6">
        <f t="shared" si="3"/>
        <v>-1</v>
      </c>
      <c r="M7" s="6">
        <f t="shared" si="4"/>
        <v>1</v>
      </c>
      <c r="N7" s="6">
        <f t="shared" si="5"/>
        <v>1</v>
      </c>
      <c r="O7" s="6">
        <f t="shared" si="6"/>
        <v>1</v>
      </c>
      <c r="P7" s="6">
        <f t="shared" si="7"/>
        <v>-1</v>
      </c>
      <c r="Q7" s="6">
        <f t="shared" si="8"/>
        <v>1</v>
      </c>
      <c r="R7" s="6">
        <f t="shared" si="9"/>
        <v>1</v>
      </c>
      <c r="S7" s="6">
        <f t="shared" si="10"/>
        <v>-1</v>
      </c>
      <c r="T7" s="6">
        <f t="shared" si="11"/>
        <v>1</v>
      </c>
      <c r="U7" s="6">
        <f t="shared" si="12"/>
        <v>-1</v>
      </c>
      <c r="V7" s="6">
        <f t="shared" si="13"/>
        <v>1</v>
      </c>
      <c r="W7" s="6">
        <f t="shared" si="14"/>
        <v>-1</v>
      </c>
      <c r="Y7" s="4">
        <v>6</v>
      </c>
      <c r="Z7" s="6">
        <v>-5.0000000000000031E-2</v>
      </c>
      <c r="AA7" s="6">
        <v>5.0000000000000072E-2</v>
      </c>
      <c r="AB7" s="6">
        <v>5.0000000000000051E-2</v>
      </c>
      <c r="AC7" s="6">
        <v>5.0000000000000031E-2</v>
      </c>
      <c r="AD7" s="6">
        <v>5.0000000000000024E-2</v>
      </c>
      <c r="AE7" s="6">
        <v>-0.11666666666666665</v>
      </c>
      <c r="AF7" s="6">
        <v>4.9999999999999968E-2</v>
      </c>
      <c r="AG7" s="6">
        <v>-3.3333333333333361E-2</v>
      </c>
      <c r="AH7" s="6">
        <v>-3.3333333333333319E-2</v>
      </c>
      <c r="AI7" s="6">
        <v>-3.3333333333333291E-2</v>
      </c>
      <c r="AJ7" s="6">
        <v>0.05</v>
      </c>
      <c r="AK7" s="6">
        <v>-3.333333333333334E-2</v>
      </c>
      <c r="AL7" s="6">
        <v>-3.333333333333334E-2</v>
      </c>
      <c r="AM7" s="6">
        <v>-3.3333333333333319E-2</v>
      </c>
      <c r="AN7" s="6">
        <v>0.05</v>
      </c>
      <c r="AO7" s="6">
        <v>-3.3333333333333326E-2</v>
      </c>
      <c r="AP7" s="6">
        <v>-3.3333333333333326E-2</v>
      </c>
      <c r="AQ7" s="6">
        <v>5.000000000000001E-2</v>
      </c>
      <c r="AR7" s="6">
        <v>-3.3333333333333326E-2</v>
      </c>
      <c r="AS7" s="6">
        <v>5.0000000000000031E-2</v>
      </c>
      <c r="AT7" s="6">
        <v>-3.3333333333333312E-2</v>
      </c>
      <c r="AU7" s="6">
        <v>5.0000000000000044E-2</v>
      </c>
      <c r="AY7" s="4">
        <v>6</v>
      </c>
      <c r="AZ7" s="12" t="s">
        <v>37</v>
      </c>
      <c r="BA7" s="14">
        <v>-1.2499999999999909</v>
      </c>
      <c r="BD7" s="21" t="s">
        <v>9</v>
      </c>
      <c r="BE7" s="20" t="s">
        <v>17</v>
      </c>
      <c r="BF7" s="19"/>
      <c r="BG7" s="23">
        <f>BF2</f>
        <v>21</v>
      </c>
      <c r="BH7" s="19"/>
      <c r="BI7" s="19"/>
      <c r="BJ7" s="19"/>
      <c r="BK7" s="19"/>
      <c r="BR7" s="19"/>
      <c r="BS7" s="25">
        <f>BJ2</f>
        <v>26.416666666666671</v>
      </c>
      <c r="BT7" s="25">
        <f>BK2</f>
        <v>23.583333333333329</v>
      </c>
    </row>
    <row r="8" spans="1:72" x14ac:dyDescent="0.25">
      <c r="A8" s="4">
        <v>7</v>
      </c>
      <c r="B8" s="6">
        <v>1</v>
      </c>
      <c r="C8" s="11">
        <f>IF('Plan d''expériences'!B9=1,-1,1)</f>
        <v>1</v>
      </c>
      <c r="D8" s="11">
        <f>IF('Plan d''expériences'!C9=1,-1,1)</f>
        <v>1</v>
      </c>
      <c r="E8" s="11">
        <f>IF('Plan d''expériences'!D9=1,-1,1)</f>
        <v>1</v>
      </c>
      <c r="F8" s="11">
        <f>IF('Plan d''expériences'!E9=1,-1,1)</f>
        <v>1</v>
      </c>
      <c r="G8" s="11">
        <f>IF('Plan d''expériences'!F9=1,-1,1)</f>
        <v>1</v>
      </c>
      <c r="H8" s="11">
        <f>IF('Plan d''expériences'!G9=1,-1,1)</f>
        <v>-1</v>
      </c>
      <c r="I8" s="6">
        <f t="shared" si="0"/>
        <v>1</v>
      </c>
      <c r="J8" s="6">
        <f t="shared" si="1"/>
        <v>1</v>
      </c>
      <c r="K8" s="6">
        <f t="shared" si="2"/>
        <v>1</v>
      </c>
      <c r="L8" s="6">
        <f t="shared" si="3"/>
        <v>1</v>
      </c>
      <c r="M8" s="6">
        <f t="shared" si="4"/>
        <v>-1</v>
      </c>
      <c r="N8" s="6">
        <f t="shared" si="5"/>
        <v>1</v>
      </c>
      <c r="O8" s="6">
        <f t="shared" si="6"/>
        <v>1</v>
      </c>
      <c r="P8" s="6">
        <f t="shared" si="7"/>
        <v>1</v>
      </c>
      <c r="Q8" s="6">
        <f t="shared" si="8"/>
        <v>-1</v>
      </c>
      <c r="R8" s="6">
        <f t="shared" si="9"/>
        <v>1</v>
      </c>
      <c r="S8" s="6">
        <f t="shared" si="10"/>
        <v>1</v>
      </c>
      <c r="T8" s="6">
        <f t="shared" si="11"/>
        <v>-1</v>
      </c>
      <c r="U8" s="6">
        <f t="shared" si="12"/>
        <v>1</v>
      </c>
      <c r="V8" s="6">
        <f t="shared" si="13"/>
        <v>-1</v>
      </c>
      <c r="W8" s="6">
        <f t="shared" si="14"/>
        <v>-1</v>
      </c>
      <c r="Y8" s="4">
        <v>7</v>
      </c>
      <c r="Z8" s="6">
        <v>-4.9999999999999982E-2</v>
      </c>
      <c r="AA8" s="6">
        <v>4.9999999999999996E-2</v>
      </c>
      <c r="AB8" s="6">
        <v>4.9999999999999996E-2</v>
      </c>
      <c r="AC8" s="6">
        <v>4.9999999999999975E-2</v>
      </c>
      <c r="AD8" s="6">
        <v>4.9999999999999968E-2</v>
      </c>
      <c r="AE8" s="6">
        <v>5.0000000000000058E-2</v>
      </c>
      <c r="AF8" s="6">
        <v>-0.11666666666666672</v>
      </c>
      <c r="AG8" s="6">
        <v>-3.333333333333334E-2</v>
      </c>
      <c r="AH8" s="6">
        <v>-3.3333333333333326E-2</v>
      </c>
      <c r="AI8" s="6">
        <v>-3.3333333333333347E-2</v>
      </c>
      <c r="AJ8" s="6">
        <v>-3.3333333333333319E-2</v>
      </c>
      <c r="AK8" s="6">
        <v>0.05</v>
      </c>
      <c r="AL8" s="6">
        <v>-3.333333333333334E-2</v>
      </c>
      <c r="AM8" s="6">
        <v>-3.333333333333334E-2</v>
      </c>
      <c r="AN8" s="6">
        <v>-3.3333333333333333E-2</v>
      </c>
      <c r="AO8" s="6">
        <v>4.9999999999999947E-2</v>
      </c>
      <c r="AP8" s="6">
        <v>-3.3333333333333347E-2</v>
      </c>
      <c r="AQ8" s="6">
        <v>-3.3333333333333326E-2</v>
      </c>
      <c r="AR8" s="6">
        <v>5.000000000000001E-2</v>
      </c>
      <c r="AS8" s="6">
        <v>-3.3333333333333326E-2</v>
      </c>
      <c r="AT8" s="6">
        <v>5.0000000000000031E-2</v>
      </c>
      <c r="AU8" s="6">
        <v>0.05</v>
      </c>
      <c r="AY8" s="4">
        <v>7</v>
      </c>
      <c r="AZ8" s="12" t="s">
        <v>38</v>
      </c>
      <c r="BA8" s="24">
        <v>11.08333333333333</v>
      </c>
      <c r="BD8" s="10"/>
      <c r="BE8" s="20" t="s">
        <v>25</v>
      </c>
      <c r="BF8" s="19"/>
      <c r="BG8" s="23">
        <f>BG2</f>
        <v>29</v>
      </c>
      <c r="BH8" s="19"/>
      <c r="BI8" s="19"/>
      <c r="BJ8" s="19"/>
      <c r="BK8" s="19"/>
      <c r="BQ8" s="6" t="s">
        <v>68</v>
      </c>
      <c r="BR8" s="20" t="s">
        <v>29</v>
      </c>
      <c r="BS8" s="10">
        <f>BR2</f>
        <v>40.833333333333336</v>
      </c>
      <c r="BT8" s="10">
        <f>BT2</f>
        <v>31.333333333333321</v>
      </c>
    </row>
    <row r="9" spans="1:72" ht="33.75" x14ac:dyDescent="0.25">
      <c r="A9" s="4">
        <v>8</v>
      </c>
      <c r="B9" s="6">
        <v>1</v>
      </c>
      <c r="C9" s="11">
        <f>IF('Plan d''expériences'!B10=1,-1,1)</f>
        <v>1</v>
      </c>
      <c r="D9" s="11">
        <f>IF('Plan d''expériences'!C10=1,-1,1)</f>
        <v>1</v>
      </c>
      <c r="E9" s="11">
        <f>IF('Plan d''expériences'!D10=1,-1,1)</f>
        <v>-1</v>
      </c>
      <c r="F9" s="11">
        <f>IF('Plan d''expériences'!E10=1,-1,1)</f>
        <v>-1</v>
      </c>
      <c r="G9" s="11">
        <f>IF('Plan d''expériences'!F10=1,-1,1)</f>
        <v>-1</v>
      </c>
      <c r="H9" s="11">
        <f>IF('Plan d''expériences'!G10=1,-1,1)</f>
        <v>-1</v>
      </c>
      <c r="I9" s="6">
        <f t="shared" si="0"/>
        <v>1</v>
      </c>
      <c r="J9" s="6">
        <f t="shared" si="1"/>
        <v>-1</v>
      </c>
      <c r="K9" s="6">
        <f t="shared" si="2"/>
        <v>-1</v>
      </c>
      <c r="L9" s="6">
        <f t="shared" si="3"/>
        <v>-1</v>
      </c>
      <c r="M9" s="6">
        <f t="shared" si="4"/>
        <v>-1</v>
      </c>
      <c r="N9" s="6">
        <f t="shared" si="5"/>
        <v>-1</v>
      </c>
      <c r="O9" s="6">
        <f t="shared" si="6"/>
        <v>-1</v>
      </c>
      <c r="P9" s="6">
        <f t="shared" si="7"/>
        <v>-1</v>
      </c>
      <c r="Q9" s="6">
        <f t="shared" si="8"/>
        <v>-1</v>
      </c>
      <c r="R9" s="6">
        <f t="shared" si="9"/>
        <v>1</v>
      </c>
      <c r="S9" s="6">
        <f t="shared" si="10"/>
        <v>1</v>
      </c>
      <c r="T9" s="6">
        <f t="shared" si="11"/>
        <v>1</v>
      </c>
      <c r="U9" s="6">
        <f t="shared" si="12"/>
        <v>1</v>
      </c>
      <c r="V9" s="6">
        <f t="shared" si="13"/>
        <v>1</v>
      </c>
      <c r="W9" s="6">
        <f t="shared" si="14"/>
        <v>1</v>
      </c>
      <c r="Y9" s="4">
        <v>8</v>
      </c>
      <c r="Z9" s="6">
        <v>4.9999999999999982E-2</v>
      </c>
      <c r="AA9" s="6">
        <v>-4.9999999999999975E-2</v>
      </c>
      <c r="AB9" s="6">
        <v>-0.05</v>
      </c>
      <c r="AC9" s="6">
        <v>3.3333333333333333E-2</v>
      </c>
      <c r="AD9" s="6">
        <v>3.3333333333333354E-2</v>
      </c>
      <c r="AE9" s="6">
        <v>3.3333333333333402E-2</v>
      </c>
      <c r="AF9" s="6">
        <v>3.3333333333333333E-2</v>
      </c>
      <c r="AG9" s="6">
        <v>0.11666666666666665</v>
      </c>
      <c r="AH9" s="6">
        <v>-4.9999999999999968E-2</v>
      </c>
      <c r="AI9" s="6">
        <v>-0.05</v>
      </c>
      <c r="AJ9" s="6">
        <v>-0.05</v>
      </c>
      <c r="AK9" s="6">
        <v>-5.000000000000001E-2</v>
      </c>
      <c r="AL9" s="6">
        <v>-5.0000000000000065E-2</v>
      </c>
      <c r="AM9" s="6">
        <v>-4.9999999999999989E-2</v>
      </c>
      <c r="AN9" s="6">
        <v>-5.000000000000001E-2</v>
      </c>
      <c r="AO9" s="6">
        <v>-5.0000000000000024E-2</v>
      </c>
      <c r="AP9" s="6">
        <v>3.3333333333333319E-2</v>
      </c>
      <c r="AQ9" s="6">
        <v>3.3333333333333354E-2</v>
      </c>
      <c r="AR9" s="6">
        <v>3.3333333333333312E-2</v>
      </c>
      <c r="AS9" s="6">
        <v>3.333333333333334E-2</v>
      </c>
      <c r="AT9" s="6">
        <v>3.3333333333333333E-2</v>
      </c>
      <c r="AU9" s="6">
        <v>3.3333333333333361E-2</v>
      </c>
      <c r="AY9" s="4">
        <v>8</v>
      </c>
      <c r="AZ9" s="12" t="s">
        <v>39</v>
      </c>
      <c r="BA9" s="13">
        <v>-8.3333333333331705E-2</v>
      </c>
      <c r="BD9" s="17" t="s">
        <v>10</v>
      </c>
      <c r="BE9" s="18" t="s">
        <v>18</v>
      </c>
      <c r="BF9" s="22"/>
      <c r="BG9" s="19"/>
      <c r="BH9" s="23">
        <f>BH2</f>
        <v>26.999999999999996</v>
      </c>
      <c r="BI9" s="19"/>
      <c r="BJ9" s="19"/>
      <c r="BK9" s="19"/>
    </row>
    <row r="10" spans="1:72" x14ac:dyDescent="0.25">
      <c r="A10" s="4">
        <v>9</v>
      </c>
      <c r="B10" s="6">
        <v>1</v>
      </c>
      <c r="C10" s="11">
        <f>IF('Plan d''expériences'!B11=1,-1,1)</f>
        <v>1</v>
      </c>
      <c r="D10" s="11">
        <f>IF('Plan d''expériences'!C11=1,-1,1)</f>
        <v>-1</v>
      </c>
      <c r="E10" s="11">
        <f>IF('Plan d''expériences'!D11=1,-1,1)</f>
        <v>1</v>
      </c>
      <c r="F10" s="11">
        <f>IF('Plan d''expériences'!E11=1,-1,1)</f>
        <v>-1</v>
      </c>
      <c r="G10" s="11">
        <f>IF('Plan d''expériences'!F11=1,-1,1)</f>
        <v>-1</v>
      </c>
      <c r="H10" s="11">
        <f>IF('Plan d''expériences'!G11=1,-1,1)</f>
        <v>-1</v>
      </c>
      <c r="I10" s="6">
        <f t="shared" si="0"/>
        <v>-1</v>
      </c>
      <c r="J10" s="6">
        <f t="shared" si="1"/>
        <v>1</v>
      </c>
      <c r="K10" s="6">
        <f t="shared" si="2"/>
        <v>-1</v>
      </c>
      <c r="L10" s="6">
        <f t="shared" si="3"/>
        <v>-1</v>
      </c>
      <c r="M10" s="6">
        <f t="shared" si="4"/>
        <v>-1</v>
      </c>
      <c r="N10" s="6">
        <f t="shared" si="5"/>
        <v>-1</v>
      </c>
      <c r="O10" s="6">
        <f t="shared" si="6"/>
        <v>1</v>
      </c>
      <c r="P10" s="6">
        <f t="shared" si="7"/>
        <v>1</v>
      </c>
      <c r="Q10" s="6">
        <f t="shared" si="8"/>
        <v>1</v>
      </c>
      <c r="R10" s="6">
        <f t="shared" si="9"/>
        <v>-1</v>
      </c>
      <c r="S10" s="6">
        <f t="shared" si="10"/>
        <v>-1</v>
      </c>
      <c r="T10" s="6">
        <f t="shared" si="11"/>
        <v>-1</v>
      </c>
      <c r="U10" s="6">
        <f t="shared" si="12"/>
        <v>1</v>
      </c>
      <c r="V10" s="6">
        <f t="shared" si="13"/>
        <v>1</v>
      </c>
      <c r="W10" s="6">
        <f t="shared" si="14"/>
        <v>1</v>
      </c>
      <c r="Y10" s="4">
        <v>9</v>
      </c>
      <c r="Z10" s="6">
        <v>5.000000000000001E-2</v>
      </c>
      <c r="AA10" s="6">
        <v>-4.9999999999999982E-2</v>
      </c>
      <c r="AB10" s="6">
        <v>3.3333333333333354E-2</v>
      </c>
      <c r="AC10" s="6">
        <v>-4.9999999999999968E-2</v>
      </c>
      <c r="AD10" s="6">
        <v>3.3333333333333291E-2</v>
      </c>
      <c r="AE10" s="6">
        <v>3.3333333333333298E-2</v>
      </c>
      <c r="AF10" s="6">
        <v>3.3333333333333326E-2</v>
      </c>
      <c r="AG10" s="6">
        <v>-0.05</v>
      </c>
      <c r="AH10" s="6">
        <v>0.1166666666666667</v>
      </c>
      <c r="AI10" s="6">
        <v>-5.000000000000001E-2</v>
      </c>
      <c r="AJ10" s="6">
        <v>-5.000000000000001E-2</v>
      </c>
      <c r="AK10" s="6">
        <v>-5.000000000000001E-2</v>
      </c>
      <c r="AL10" s="6">
        <v>-4.9999999999999989E-2</v>
      </c>
      <c r="AM10" s="6">
        <v>3.3333333333333333E-2</v>
      </c>
      <c r="AN10" s="6">
        <v>3.3333333333333326E-2</v>
      </c>
      <c r="AO10" s="6">
        <v>3.3333333333333319E-2</v>
      </c>
      <c r="AP10" s="6">
        <v>-0.05</v>
      </c>
      <c r="AQ10" s="6">
        <v>-5.000000000000001E-2</v>
      </c>
      <c r="AR10" s="6">
        <v>-4.9999999999999996E-2</v>
      </c>
      <c r="AS10" s="6">
        <v>3.3333333333333347E-2</v>
      </c>
      <c r="AT10" s="6">
        <v>3.3333333333333326E-2</v>
      </c>
      <c r="AU10" s="6">
        <v>3.3333333333333381E-2</v>
      </c>
      <c r="AY10" s="4">
        <v>9</v>
      </c>
      <c r="AZ10" s="12" t="s">
        <v>40</v>
      </c>
      <c r="BA10" s="13">
        <v>-8.3333333333334147E-2</v>
      </c>
      <c r="BD10" s="10"/>
      <c r="BE10" s="18" t="s">
        <v>26</v>
      </c>
      <c r="BF10" s="22"/>
      <c r="BG10" s="19"/>
      <c r="BH10" s="23">
        <f>BI2</f>
        <v>23.000000000000004</v>
      </c>
      <c r="BI10" s="19"/>
      <c r="BJ10" s="19"/>
      <c r="BK10" s="19"/>
    </row>
    <row r="11" spans="1:72" x14ac:dyDescent="0.25">
      <c r="A11" s="4">
        <v>10</v>
      </c>
      <c r="B11" s="6">
        <v>1</v>
      </c>
      <c r="C11" s="11">
        <f>IF('Plan d''expériences'!B12=1,-1,1)</f>
        <v>1</v>
      </c>
      <c r="D11" s="11">
        <f>IF('Plan d''expériences'!C12=1,-1,1)</f>
        <v>-1</v>
      </c>
      <c r="E11" s="11">
        <f>IF('Plan d''expériences'!D12=1,-1,1)</f>
        <v>-1</v>
      </c>
      <c r="F11" s="11">
        <f>IF('Plan d''expériences'!E12=1,-1,1)</f>
        <v>1</v>
      </c>
      <c r="G11" s="11">
        <f>IF('Plan d''expériences'!F12=1,-1,1)</f>
        <v>-1</v>
      </c>
      <c r="H11" s="11">
        <f>IF('Plan d''expériences'!G12=1,-1,1)</f>
        <v>-1</v>
      </c>
      <c r="I11" s="6">
        <f t="shared" si="0"/>
        <v>-1</v>
      </c>
      <c r="J11" s="6">
        <f t="shared" si="1"/>
        <v>-1</v>
      </c>
      <c r="K11" s="6">
        <f t="shared" si="2"/>
        <v>1</v>
      </c>
      <c r="L11" s="6">
        <f t="shared" si="3"/>
        <v>-1</v>
      </c>
      <c r="M11" s="6">
        <f t="shared" si="4"/>
        <v>-1</v>
      </c>
      <c r="N11" s="6">
        <f t="shared" si="5"/>
        <v>1</v>
      </c>
      <c r="O11" s="6">
        <f t="shared" si="6"/>
        <v>-1</v>
      </c>
      <c r="P11" s="6">
        <f t="shared" si="7"/>
        <v>1</v>
      </c>
      <c r="Q11" s="6">
        <f t="shared" si="8"/>
        <v>1</v>
      </c>
      <c r="R11" s="6">
        <f t="shared" si="9"/>
        <v>-1</v>
      </c>
      <c r="S11" s="6">
        <f t="shared" si="10"/>
        <v>1</v>
      </c>
      <c r="T11" s="6">
        <f t="shared" si="11"/>
        <v>1</v>
      </c>
      <c r="U11" s="6">
        <f t="shared" si="12"/>
        <v>-1</v>
      </c>
      <c r="V11" s="6">
        <f t="shared" si="13"/>
        <v>-1</v>
      </c>
      <c r="W11" s="6">
        <f t="shared" si="14"/>
        <v>1</v>
      </c>
      <c r="Y11" s="4">
        <v>10</v>
      </c>
      <c r="Z11" s="6">
        <v>4.9999999999999989E-2</v>
      </c>
      <c r="AA11" s="6">
        <v>-4.9999999999999996E-2</v>
      </c>
      <c r="AB11" s="6">
        <v>3.3333333333333347E-2</v>
      </c>
      <c r="AC11" s="6">
        <v>3.3333333333333305E-2</v>
      </c>
      <c r="AD11" s="6">
        <v>-0.05</v>
      </c>
      <c r="AE11" s="6">
        <v>3.3333333333333326E-2</v>
      </c>
      <c r="AF11" s="6">
        <v>3.3333333333333312E-2</v>
      </c>
      <c r="AG11" s="6">
        <v>-0.05</v>
      </c>
      <c r="AH11" s="6">
        <v>-4.9999999999999989E-2</v>
      </c>
      <c r="AI11" s="6">
        <v>0.11666666666666667</v>
      </c>
      <c r="AJ11" s="6">
        <v>-4.9999999999999982E-2</v>
      </c>
      <c r="AK11" s="6">
        <v>-4.9999999999999982E-2</v>
      </c>
      <c r="AL11" s="6">
        <v>3.3333333333333354E-2</v>
      </c>
      <c r="AM11" s="6">
        <v>-4.9999999999999996E-2</v>
      </c>
      <c r="AN11" s="6">
        <v>3.3333333333333354E-2</v>
      </c>
      <c r="AO11" s="6">
        <v>3.333333333333334E-2</v>
      </c>
      <c r="AP11" s="6">
        <v>-0.05</v>
      </c>
      <c r="AQ11" s="6">
        <v>3.333333333333334E-2</v>
      </c>
      <c r="AR11" s="6">
        <v>3.3333333333333354E-2</v>
      </c>
      <c r="AS11" s="6">
        <v>-5.000000000000001E-2</v>
      </c>
      <c r="AT11" s="6">
        <v>-4.9999999999999968E-2</v>
      </c>
      <c r="AU11" s="6">
        <v>3.3333333333333326E-2</v>
      </c>
      <c r="AY11" s="4">
        <v>10</v>
      </c>
      <c r="AZ11" s="12" t="s">
        <v>41</v>
      </c>
      <c r="BA11" s="13">
        <v>8.3333333333334814E-2</v>
      </c>
      <c r="BD11" s="20" t="s">
        <v>11</v>
      </c>
      <c r="BE11" s="20" t="s">
        <v>19</v>
      </c>
      <c r="BF11" s="19"/>
      <c r="BG11" s="19"/>
      <c r="BH11" s="19"/>
      <c r="BI11" s="23">
        <f>BJ2</f>
        <v>26.416666666666671</v>
      </c>
      <c r="BJ11" s="19"/>
      <c r="BK11" s="19"/>
    </row>
    <row r="12" spans="1:72" x14ac:dyDescent="0.25">
      <c r="A12" s="4">
        <v>11</v>
      </c>
      <c r="B12" s="6">
        <v>1</v>
      </c>
      <c r="C12" s="11">
        <f>IF('Plan d''expériences'!B13=1,-1,1)</f>
        <v>1</v>
      </c>
      <c r="D12" s="11">
        <f>IF('Plan d''expériences'!C13=1,-1,1)</f>
        <v>-1</v>
      </c>
      <c r="E12" s="11">
        <f>IF('Plan d''expériences'!D13=1,-1,1)</f>
        <v>-1</v>
      </c>
      <c r="F12" s="11">
        <f>IF('Plan d''expériences'!E13=1,-1,1)</f>
        <v>-1</v>
      </c>
      <c r="G12" s="11">
        <f>IF('Plan d''expériences'!F13=1,-1,1)</f>
        <v>1</v>
      </c>
      <c r="H12" s="11">
        <f>IF('Plan d''expériences'!G13=1,-1,1)</f>
        <v>-1</v>
      </c>
      <c r="I12" s="6">
        <f t="shared" si="0"/>
        <v>-1</v>
      </c>
      <c r="J12" s="6">
        <f t="shared" si="1"/>
        <v>-1</v>
      </c>
      <c r="K12" s="6">
        <f t="shared" si="2"/>
        <v>-1</v>
      </c>
      <c r="L12" s="6">
        <f t="shared" si="3"/>
        <v>1</v>
      </c>
      <c r="M12" s="6">
        <f t="shared" si="4"/>
        <v>-1</v>
      </c>
      <c r="N12" s="6">
        <f t="shared" si="5"/>
        <v>1</v>
      </c>
      <c r="O12" s="6">
        <f t="shared" si="6"/>
        <v>1</v>
      </c>
      <c r="P12" s="6">
        <f t="shared" si="7"/>
        <v>-1</v>
      </c>
      <c r="Q12" s="6">
        <f t="shared" si="8"/>
        <v>1</v>
      </c>
      <c r="R12" s="6">
        <f t="shared" si="9"/>
        <v>1</v>
      </c>
      <c r="S12" s="6">
        <f t="shared" si="10"/>
        <v>-1</v>
      </c>
      <c r="T12" s="6">
        <f t="shared" si="11"/>
        <v>1</v>
      </c>
      <c r="U12" s="6">
        <f t="shared" si="12"/>
        <v>-1</v>
      </c>
      <c r="V12" s="6">
        <f t="shared" si="13"/>
        <v>1</v>
      </c>
      <c r="W12" s="6">
        <f t="shared" si="14"/>
        <v>-1</v>
      </c>
      <c r="Y12" s="4">
        <v>11</v>
      </c>
      <c r="Z12" s="6">
        <v>5.0000000000000031E-2</v>
      </c>
      <c r="AA12" s="6">
        <v>-5.0000000000000017E-2</v>
      </c>
      <c r="AB12" s="6">
        <v>3.3333333333333326E-2</v>
      </c>
      <c r="AC12" s="6">
        <v>3.3333333333333326E-2</v>
      </c>
      <c r="AD12" s="6">
        <v>3.3333333333333319E-2</v>
      </c>
      <c r="AE12" s="6">
        <v>-4.9999999999999975E-2</v>
      </c>
      <c r="AF12" s="6">
        <v>3.3333333333333361E-2</v>
      </c>
      <c r="AG12" s="6">
        <v>-4.9999999999999989E-2</v>
      </c>
      <c r="AH12" s="6">
        <v>-5.0000000000000017E-2</v>
      </c>
      <c r="AI12" s="6">
        <v>-5.0000000000000031E-2</v>
      </c>
      <c r="AJ12" s="6">
        <v>0.11666666666666667</v>
      </c>
      <c r="AK12" s="6">
        <v>-5.0000000000000017E-2</v>
      </c>
      <c r="AL12" s="6">
        <v>3.333333333333334E-2</v>
      </c>
      <c r="AM12" s="6">
        <v>3.3333333333333333E-2</v>
      </c>
      <c r="AN12" s="6">
        <v>-0.05</v>
      </c>
      <c r="AO12" s="6">
        <v>3.3333333333333319E-2</v>
      </c>
      <c r="AP12" s="6">
        <v>3.3333333333333333E-2</v>
      </c>
      <c r="AQ12" s="6">
        <v>-5.000000000000001E-2</v>
      </c>
      <c r="AR12" s="6">
        <v>3.3333333333333326E-2</v>
      </c>
      <c r="AS12" s="6">
        <v>-5.000000000000001E-2</v>
      </c>
      <c r="AT12" s="6">
        <v>3.3333333333333333E-2</v>
      </c>
      <c r="AU12" s="6">
        <v>-5.0000000000000031E-2</v>
      </c>
      <c r="AY12" s="4">
        <v>11</v>
      </c>
      <c r="AZ12" s="12" t="s">
        <v>42</v>
      </c>
      <c r="BA12" s="13">
        <v>0.16666666666666363</v>
      </c>
      <c r="BD12" s="10"/>
      <c r="BE12" s="20" t="s">
        <v>71</v>
      </c>
      <c r="BF12" s="19"/>
      <c r="BG12" s="19"/>
      <c r="BH12" s="19"/>
      <c r="BI12" s="23">
        <f>BK2</f>
        <v>23.583333333333329</v>
      </c>
      <c r="BJ12" s="19"/>
      <c r="BK12" s="19"/>
    </row>
    <row r="13" spans="1:72" ht="33.75" x14ac:dyDescent="0.25">
      <c r="A13" s="4">
        <v>12</v>
      </c>
      <c r="B13" s="6">
        <v>1</v>
      </c>
      <c r="C13" s="11">
        <f>IF('Plan d''expériences'!B14=1,-1,1)</f>
        <v>1</v>
      </c>
      <c r="D13" s="11">
        <f>IF('Plan d''expériences'!C14=1,-1,1)</f>
        <v>-1</v>
      </c>
      <c r="E13" s="11">
        <f>IF('Plan d''expériences'!D14=1,-1,1)</f>
        <v>-1</v>
      </c>
      <c r="F13" s="11">
        <f>IF('Plan d''expériences'!E14=1,-1,1)</f>
        <v>-1</v>
      </c>
      <c r="G13" s="11">
        <f>IF('Plan d''expériences'!F14=1,-1,1)</f>
        <v>-1</v>
      </c>
      <c r="H13" s="11">
        <f>IF('Plan d''expériences'!G14=1,-1,1)</f>
        <v>1</v>
      </c>
      <c r="I13" s="6">
        <f t="shared" si="0"/>
        <v>-1</v>
      </c>
      <c r="J13" s="6">
        <f t="shared" si="1"/>
        <v>-1</v>
      </c>
      <c r="K13" s="6">
        <f t="shared" si="2"/>
        <v>-1</v>
      </c>
      <c r="L13" s="6">
        <f t="shared" si="3"/>
        <v>-1</v>
      </c>
      <c r="M13" s="6">
        <f t="shared" si="4"/>
        <v>1</v>
      </c>
      <c r="N13" s="6">
        <f t="shared" si="5"/>
        <v>1</v>
      </c>
      <c r="O13" s="6">
        <f t="shared" si="6"/>
        <v>1</v>
      </c>
      <c r="P13" s="6">
        <f t="shared" si="7"/>
        <v>1</v>
      </c>
      <c r="Q13" s="6">
        <f t="shared" si="8"/>
        <v>-1</v>
      </c>
      <c r="R13" s="6">
        <f t="shared" si="9"/>
        <v>1</v>
      </c>
      <c r="S13" s="6">
        <f t="shared" si="10"/>
        <v>1</v>
      </c>
      <c r="T13" s="6">
        <f t="shared" si="11"/>
        <v>-1</v>
      </c>
      <c r="U13" s="6">
        <f t="shared" si="12"/>
        <v>1</v>
      </c>
      <c r="V13" s="6">
        <f t="shared" si="13"/>
        <v>-1</v>
      </c>
      <c r="W13" s="6">
        <f t="shared" si="14"/>
        <v>-1</v>
      </c>
      <c r="Y13" s="4">
        <v>12</v>
      </c>
      <c r="Z13" s="6">
        <v>4.9999999999999989E-2</v>
      </c>
      <c r="AA13" s="6">
        <v>-4.9999999999999996E-2</v>
      </c>
      <c r="AB13" s="6">
        <v>3.3333333333333326E-2</v>
      </c>
      <c r="AC13" s="6">
        <v>3.3333333333333347E-2</v>
      </c>
      <c r="AD13" s="6">
        <v>3.3333333333333368E-2</v>
      </c>
      <c r="AE13" s="6">
        <v>3.3333333333333347E-2</v>
      </c>
      <c r="AF13" s="6">
        <v>-4.9999999999999989E-2</v>
      </c>
      <c r="AG13" s="6">
        <v>-5.000000000000001E-2</v>
      </c>
      <c r="AH13" s="6">
        <v>-5.000000000000001E-2</v>
      </c>
      <c r="AI13" s="6">
        <v>-4.9999999999999982E-2</v>
      </c>
      <c r="AJ13" s="6">
        <v>-5.000000000000001E-2</v>
      </c>
      <c r="AK13" s="6">
        <v>0.11666666666666668</v>
      </c>
      <c r="AL13" s="6">
        <v>3.3333333333333326E-2</v>
      </c>
      <c r="AM13" s="6">
        <v>3.3333333333333333E-2</v>
      </c>
      <c r="AN13" s="6">
        <v>3.3333333333333326E-2</v>
      </c>
      <c r="AO13" s="6">
        <v>-4.9999999999999968E-2</v>
      </c>
      <c r="AP13" s="6">
        <v>3.333333333333334E-2</v>
      </c>
      <c r="AQ13" s="6">
        <v>3.3333333333333333E-2</v>
      </c>
      <c r="AR13" s="6">
        <v>-5.000000000000001E-2</v>
      </c>
      <c r="AS13" s="6">
        <v>3.333333333333334E-2</v>
      </c>
      <c r="AT13" s="6">
        <v>-5.0000000000000024E-2</v>
      </c>
      <c r="AU13" s="6">
        <v>-4.9999999999999996E-2</v>
      </c>
      <c r="AY13" s="4">
        <v>12</v>
      </c>
      <c r="AZ13" s="12" t="s">
        <v>43</v>
      </c>
      <c r="BA13" s="13">
        <v>-0.16666666666666385</v>
      </c>
      <c r="BD13" s="17" t="s">
        <v>12</v>
      </c>
      <c r="BE13" s="18" t="s">
        <v>20</v>
      </c>
      <c r="BF13" s="19"/>
      <c r="BG13" s="22"/>
      <c r="BH13" s="19"/>
      <c r="BI13" s="19"/>
      <c r="BJ13" s="23">
        <f>BL2</f>
        <v>26.249999999999989</v>
      </c>
      <c r="BK13" s="19"/>
    </row>
    <row r="14" spans="1:72" x14ac:dyDescent="0.25">
      <c r="A14" s="4">
        <v>13</v>
      </c>
      <c r="B14" s="6">
        <v>1</v>
      </c>
      <c r="C14" s="11">
        <f>IF('Plan d''expériences'!B15=1,-1,1)</f>
        <v>-1</v>
      </c>
      <c r="D14" s="11">
        <f>IF('Plan d''expériences'!C15=1,-1,1)</f>
        <v>1</v>
      </c>
      <c r="E14" s="11">
        <f>IF('Plan d''expériences'!D15=1,-1,1)</f>
        <v>1</v>
      </c>
      <c r="F14" s="11">
        <f>IF('Plan d''expériences'!E15=1,-1,1)</f>
        <v>-1</v>
      </c>
      <c r="G14" s="11">
        <f>IF('Plan d''expériences'!F15=1,-1,1)</f>
        <v>-1</v>
      </c>
      <c r="H14" s="11">
        <f>IF('Plan d''expériences'!G15=1,-1,1)</f>
        <v>-1</v>
      </c>
      <c r="I14" s="6">
        <f t="shared" si="0"/>
        <v>-1</v>
      </c>
      <c r="J14" s="6">
        <f t="shared" si="1"/>
        <v>-1</v>
      </c>
      <c r="K14" s="6">
        <f t="shared" si="2"/>
        <v>1</v>
      </c>
      <c r="L14" s="6">
        <f t="shared" si="3"/>
        <v>1</v>
      </c>
      <c r="M14" s="6">
        <f t="shared" si="4"/>
        <v>1</v>
      </c>
      <c r="N14" s="6">
        <f t="shared" si="5"/>
        <v>1</v>
      </c>
      <c r="O14" s="6">
        <f t="shared" si="6"/>
        <v>-1</v>
      </c>
      <c r="P14" s="6">
        <f t="shared" si="7"/>
        <v>-1</v>
      </c>
      <c r="Q14" s="6">
        <f t="shared" si="8"/>
        <v>-1</v>
      </c>
      <c r="R14" s="6">
        <f t="shared" si="9"/>
        <v>-1</v>
      </c>
      <c r="S14" s="6">
        <f t="shared" si="10"/>
        <v>-1</v>
      </c>
      <c r="T14" s="6">
        <f t="shared" si="11"/>
        <v>-1</v>
      </c>
      <c r="U14" s="6">
        <f t="shared" si="12"/>
        <v>1</v>
      </c>
      <c r="V14" s="6">
        <f t="shared" si="13"/>
        <v>1</v>
      </c>
      <c r="W14" s="6">
        <f t="shared" si="14"/>
        <v>1</v>
      </c>
      <c r="Y14" s="4">
        <v>13</v>
      </c>
      <c r="Z14" s="6">
        <v>5.000000000000001E-2</v>
      </c>
      <c r="AA14" s="6">
        <v>3.3333333333333354E-2</v>
      </c>
      <c r="AB14" s="6">
        <v>-4.9999999999999982E-2</v>
      </c>
      <c r="AC14" s="6">
        <v>-4.9999999999999968E-2</v>
      </c>
      <c r="AD14" s="6">
        <v>3.3333333333333291E-2</v>
      </c>
      <c r="AE14" s="6">
        <v>3.3333333333333298E-2</v>
      </c>
      <c r="AF14" s="6">
        <v>3.3333333333333326E-2</v>
      </c>
      <c r="AG14" s="6">
        <v>-0.05</v>
      </c>
      <c r="AH14" s="6">
        <v>-4.9999999999999982E-2</v>
      </c>
      <c r="AI14" s="6">
        <v>3.333333333333334E-2</v>
      </c>
      <c r="AJ14" s="6">
        <v>3.3333333333333326E-2</v>
      </c>
      <c r="AK14" s="6">
        <v>3.3333333333333333E-2</v>
      </c>
      <c r="AL14" s="6">
        <v>0.1166666666666667</v>
      </c>
      <c r="AM14" s="6">
        <v>-5.0000000000000024E-2</v>
      </c>
      <c r="AN14" s="6">
        <v>-5.000000000000001E-2</v>
      </c>
      <c r="AO14" s="6">
        <v>-5.0000000000000024E-2</v>
      </c>
      <c r="AP14" s="6">
        <v>-0.05</v>
      </c>
      <c r="AQ14" s="6">
        <v>-5.000000000000001E-2</v>
      </c>
      <c r="AR14" s="6">
        <v>-4.9999999999999996E-2</v>
      </c>
      <c r="AS14" s="6">
        <v>3.3333333333333347E-2</v>
      </c>
      <c r="AT14" s="6">
        <v>3.3333333333333326E-2</v>
      </c>
      <c r="AU14" s="6">
        <v>3.3333333333333354E-2</v>
      </c>
      <c r="AY14" s="4">
        <v>13</v>
      </c>
      <c r="AZ14" s="12" t="s">
        <v>44</v>
      </c>
      <c r="BA14" s="13">
        <v>-0.16666666666666807</v>
      </c>
      <c r="BD14" s="10"/>
      <c r="BE14" s="18" t="s">
        <v>28</v>
      </c>
      <c r="BF14" s="19"/>
      <c r="BG14" s="22"/>
      <c r="BH14" s="19"/>
      <c r="BI14" s="19"/>
      <c r="BJ14" s="23">
        <f>BM2</f>
        <v>23.750000000000011</v>
      </c>
      <c r="BK14" s="19"/>
    </row>
    <row r="15" spans="1:72" ht="27" x14ac:dyDescent="0.25">
      <c r="A15" s="4">
        <v>14</v>
      </c>
      <c r="B15" s="6">
        <v>1</v>
      </c>
      <c r="C15" s="11">
        <f>IF('Plan d''expériences'!B16=1,-1,1)</f>
        <v>-1</v>
      </c>
      <c r="D15" s="11">
        <f>IF('Plan d''expériences'!C16=1,-1,1)</f>
        <v>1</v>
      </c>
      <c r="E15" s="11">
        <f>IF('Plan d''expériences'!D16=1,-1,1)</f>
        <v>-1</v>
      </c>
      <c r="F15" s="11">
        <f>IF('Plan d''expériences'!E16=1,-1,1)</f>
        <v>1</v>
      </c>
      <c r="G15" s="11">
        <f>IF('Plan d''expériences'!F16=1,-1,1)</f>
        <v>-1</v>
      </c>
      <c r="H15" s="11">
        <f>IF('Plan d''expériences'!G16=1,-1,1)</f>
        <v>-1</v>
      </c>
      <c r="I15" s="6">
        <f t="shared" si="0"/>
        <v>-1</v>
      </c>
      <c r="J15" s="6">
        <f t="shared" si="1"/>
        <v>1</v>
      </c>
      <c r="K15" s="6">
        <f t="shared" si="2"/>
        <v>-1</v>
      </c>
      <c r="L15" s="6">
        <f t="shared" si="3"/>
        <v>1</v>
      </c>
      <c r="M15" s="6">
        <f t="shared" si="4"/>
        <v>1</v>
      </c>
      <c r="N15" s="6">
        <f t="shared" si="5"/>
        <v>-1</v>
      </c>
      <c r="O15" s="6">
        <f t="shared" si="6"/>
        <v>1</v>
      </c>
      <c r="P15" s="6">
        <f t="shared" si="7"/>
        <v>-1</v>
      </c>
      <c r="Q15" s="6">
        <f t="shared" si="8"/>
        <v>-1</v>
      </c>
      <c r="R15" s="6">
        <f t="shared" si="9"/>
        <v>-1</v>
      </c>
      <c r="S15" s="6">
        <f t="shared" si="10"/>
        <v>1</v>
      </c>
      <c r="T15" s="6">
        <f t="shared" si="11"/>
        <v>1</v>
      </c>
      <c r="U15" s="6">
        <f t="shared" si="12"/>
        <v>-1</v>
      </c>
      <c r="V15" s="6">
        <f t="shared" si="13"/>
        <v>-1</v>
      </c>
      <c r="W15" s="6">
        <f t="shared" si="14"/>
        <v>1</v>
      </c>
      <c r="Y15" s="4">
        <v>14</v>
      </c>
      <c r="Z15" s="6">
        <v>4.9999999999999989E-2</v>
      </c>
      <c r="AA15" s="6">
        <v>3.3333333333333347E-2</v>
      </c>
      <c r="AB15" s="6">
        <v>-4.9999999999999996E-2</v>
      </c>
      <c r="AC15" s="6">
        <v>3.3333333333333305E-2</v>
      </c>
      <c r="AD15" s="6">
        <v>-0.05</v>
      </c>
      <c r="AE15" s="6">
        <v>3.3333333333333326E-2</v>
      </c>
      <c r="AF15" s="6">
        <v>3.3333333333333312E-2</v>
      </c>
      <c r="AG15" s="6">
        <v>-0.05</v>
      </c>
      <c r="AH15" s="6">
        <v>3.3333333333333305E-2</v>
      </c>
      <c r="AI15" s="6">
        <v>-4.9999999999999996E-2</v>
      </c>
      <c r="AJ15" s="6">
        <v>3.3333333333333354E-2</v>
      </c>
      <c r="AK15" s="6">
        <v>3.3333333333333354E-2</v>
      </c>
      <c r="AL15" s="6">
        <v>-4.9999999999999996E-2</v>
      </c>
      <c r="AM15" s="6">
        <v>0.11666666666666667</v>
      </c>
      <c r="AN15" s="6">
        <v>-4.9999999999999982E-2</v>
      </c>
      <c r="AO15" s="6">
        <v>-5.000000000000001E-2</v>
      </c>
      <c r="AP15" s="6">
        <v>-0.05</v>
      </c>
      <c r="AQ15" s="6">
        <v>3.333333333333334E-2</v>
      </c>
      <c r="AR15" s="6">
        <v>3.3333333333333354E-2</v>
      </c>
      <c r="AS15" s="6">
        <v>-5.000000000000001E-2</v>
      </c>
      <c r="AT15" s="6">
        <v>-4.9999999999999968E-2</v>
      </c>
      <c r="AU15" s="6">
        <v>3.3333333333333298E-2</v>
      </c>
      <c r="AY15" s="4">
        <v>14</v>
      </c>
      <c r="AZ15" s="12" t="s">
        <v>45</v>
      </c>
      <c r="BA15" s="13">
        <v>-6.6613381477509392E-16</v>
      </c>
      <c r="BD15" s="21" t="s">
        <v>13</v>
      </c>
      <c r="BE15" s="20" t="s">
        <v>21</v>
      </c>
      <c r="BF15" s="19"/>
      <c r="BG15" s="19"/>
      <c r="BH15" s="19"/>
      <c r="BI15" s="19"/>
      <c r="BJ15" s="19"/>
      <c r="BK15" s="23">
        <f>BN2</f>
        <v>13.91666666666667</v>
      </c>
    </row>
    <row r="16" spans="1:72" x14ac:dyDescent="0.25">
      <c r="A16" s="4">
        <v>15</v>
      </c>
      <c r="B16" s="6">
        <v>1</v>
      </c>
      <c r="C16" s="11">
        <f>IF('Plan d''expériences'!B17=1,-1,1)</f>
        <v>-1</v>
      </c>
      <c r="D16" s="11">
        <f>IF('Plan d''expériences'!C17=1,-1,1)</f>
        <v>1</v>
      </c>
      <c r="E16" s="11">
        <f>IF('Plan d''expériences'!D17=1,-1,1)</f>
        <v>-1</v>
      </c>
      <c r="F16" s="11">
        <f>IF('Plan d''expériences'!E17=1,-1,1)</f>
        <v>-1</v>
      </c>
      <c r="G16" s="11">
        <f>IF('Plan d''expériences'!F17=1,-1,1)</f>
        <v>1</v>
      </c>
      <c r="H16" s="11">
        <f>IF('Plan d''expériences'!G17=1,-1,1)</f>
        <v>-1</v>
      </c>
      <c r="I16" s="6">
        <f t="shared" si="0"/>
        <v>-1</v>
      </c>
      <c r="J16" s="6">
        <f t="shared" si="1"/>
        <v>1</v>
      </c>
      <c r="K16" s="6">
        <f t="shared" si="2"/>
        <v>1</v>
      </c>
      <c r="L16" s="6">
        <f t="shared" si="3"/>
        <v>-1</v>
      </c>
      <c r="M16" s="6">
        <f t="shared" si="4"/>
        <v>1</v>
      </c>
      <c r="N16" s="6">
        <f t="shared" si="5"/>
        <v>-1</v>
      </c>
      <c r="O16" s="6">
        <f t="shared" si="6"/>
        <v>-1</v>
      </c>
      <c r="P16" s="6">
        <f t="shared" si="7"/>
        <v>1</v>
      </c>
      <c r="Q16" s="6">
        <f t="shared" si="8"/>
        <v>-1</v>
      </c>
      <c r="R16" s="6">
        <f t="shared" si="9"/>
        <v>1</v>
      </c>
      <c r="S16" s="6">
        <f t="shared" si="10"/>
        <v>-1</v>
      </c>
      <c r="T16" s="6">
        <f t="shared" si="11"/>
        <v>1</v>
      </c>
      <c r="U16" s="6">
        <f t="shared" si="12"/>
        <v>-1</v>
      </c>
      <c r="V16" s="6">
        <f t="shared" si="13"/>
        <v>1</v>
      </c>
      <c r="W16" s="6">
        <f t="shared" si="14"/>
        <v>-1</v>
      </c>
      <c r="Y16" s="4">
        <v>15</v>
      </c>
      <c r="Z16" s="6">
        <v>5.0000000000000031E-2</v>
      </c>
      <c r="AA16" s="6">
        <v>3.3333333333333326E-2</v>
      </c>
      <c r="AB16" s="6">
        <v>-5.0000000000000017E-2</v>
      </c>
      <c r="AC16" s="6">
        <v>3.3333333333333326E-2</v>
      </c>
      <c r="AD16" s="6">
        <v>3.3333333333333319E-2</v>
      </c>
      <c r="AE16" s="6">
        <v>-4.9999999999999975E-2</v>
      </c>
      <c r="AF16" s="6">
        <v>3.3333333333333361E-2</v>
      </c>
      <c r="AG16" s="6">
        <v>-4.9999999999999989E-2</v>
      </c>
      <c r="AH16" s="6">
        <v>3.3333333333333312E-2</v>
      </c>
      <c r="AI16" s="6">
        <v>3.3333333333333298E-2</v>
      </c>
      <c r="AJ16" s="6">
        <v>-0.05</v>
      </c>
      <c r="AK16" s="6">
        <v>3.3333333333333326E-2</v>
      </c>
      <c r="AL16" s="6">
        <v>-0.05</v>
      </c>
      <c r="AM16" s="6">
        <v>-5.0000000000000024E-2</v>
      </c>
      <c r="AN16" s="6">
        <v>0.11666666666666667</v>
      </c>
      <c r="AO16" s="6">
        <v>-0.05</v>
      </c>
      <c r="AP16" s="6">
        <v>3.3333333333333333E-2</v>
      </c>
      <c r="AQ16" s="6">
        <v>-5.000000000000001E-2</v>
      </c>
      <c r="AR16" s="6">
        <v>3.3333333333333326E-2</v>
      </c>
      <c r="AS16" s="6">
        <v>-5.000000000000001E-2</v>
      </c>
      <c r="AT16" s="6">
        <v>3.3333333333333333E-2</v>
      </c>
      <c r="AU16" s="6">
        <v>-5.0000000000000031E-2</v>
      </c>
      <c r="AY16" s="4">
        <v>15</v>
      </c>
      <c r="AZ16" s="12" t="s">
        <v>46</v>
      </c>
      <c r="BA16" s="13">
        <v>8.3333333333330151E-2</v>
      </c>
      <c r="BD16" s="10"/>
      <c r="BE16" s="20" t="s">
        <v>29</v>
      </c>
      <c r="BF16" s="19"/>
      <c r="BG16" s="19"/>
      <c r="BH16" s="19"/>
      <c r="BI16" s="19"/>
      <c r="BJ16" s="19"/>
      <c r="BK16" s="23">
        <f>BO2</f>
        <v>36.083333333333329</v>
      </c>
    </row>
    <row r="17" spans="1:53" x14ac:dyDescent="0.25">
      <c r="A17" s="4">
        <v>16</v>
      </c>
      <c r="B17" s="6">
        <v>1</v>
      </c>
      <c r="C17" s="11">
        <f>IF('Plan d''expériences'!B18=1,-1,1)</f>
        <v>-1</v>
      </c>
      <c r="D17" s="11">
        <f>IF('Plan d''expériences'!C18=1,-1,1)</f>
        <v>1</v>
      </c>
      <c r="E17" s="11">
        <f>IF('Plan d''expériences'!D18=1,-1,1)</f>
        <v>-1</v>
      </c>
      <c r="F17" s="11">
        <f>IF('Plan d''expériences'!E18=1,-1,1)</f>
        <v>-1</v>
      </c>
      <c r="G17" s="11">
        <f>IF('Plan d''expériences'!F18=1,-1,1)</f>
        <v>-1</v>
      </c>
      <c r="H17" s="11">
        <f>IF('Plan d''expériences'!G18=1,-1,1)</f>
        <v>1</v>
      </c>
      <c r="I17" s="6">
        <f t="shared" si="0"/>
        <v>-1</v>
      </c>
      <c r="J17" s="6">
        <f t="shared" si="1"/>
        <v>1</v>
      </c>
      <c r="K17" s="6">
        <f t="shared" si="2"/>
        <v>1</v>
      </c>
      <c r="L17" s="6">
        <f t="shared" si="3"/>
        <v>1</v>
      </c>
      <c r="M17" s="6">
        <f t="shared" si="4"/>
        <v>-1</v>
      </c>
      <c r="N17" s="6">
        <f t="shared" si="5"/>
        <v>-1</v>
      </c>
      <c r="O17" s="6">
        <f t="shared" si="6"/>
        <v>-1</v>
      </c>
      <c r="P17" s="6">
        <f t="shared" si="7"/>
        <v>-1</v>
      </c>
      <c r="Q17" s="6">
        <f t="shared" si="8"/>
        <v>1</v>
      </c>
      <c r="R17" s="6">
        <f t="shared" si="9"/>
        <v>1</v>
      </c>
      <c r="S17" s="6">
        <f t="shared" si="10"/>
        <v>1</v>
      </c>
      <c r="T17" s="6">
        <f t="shared" si="11"/>
        <v>-1</v>
      </c>
      <c r="U17" s="6">
        <f t="shared" si="12"/>
        <v>1</v>
      </c>
      <c r="V17" s="6">
        <f t="shared" si="13"/>
        <v>-1</v>
      </c>
      <c r="W17" s="6">
        <f t="shared" si="14"/>
        <v>-1</v>
      </c>
      <c r="Y17" s="4">
        <v>16</v>
      </c>
      <c r="Z17" s="6">
        <v>4.9999999999999989E-2</v>
      </c>
      <c r="AA17" s="6">
        <v>3.3333333333333326E-2</v>
      </c>
      <c r="AB17" s="6">
        <v>-4.9999999999999996E-2</v>
      </c>
      <c r="AC17" s="6">
        <v>3.3333333333333347E-2</v>
      </c>
      <c r="AD17" s="6">
        <v>3.3333333333333368E-2</v>
      </c>
      <c r="AE17" s="6">
        <v>3.3333333333333347E-2</v>
      </c>
      <c r="AF17" s="6">
        <v>-4.9999999999999989E-2</v>
      </c>
      <c r="AG17" s="6">
        <v>-5.000000000000001E-2</v>
      </c>
      <c r="AH17" s="6">
        <v>3.3333333333333326E-2</v>
      </c>
      <c r="AI17" s="6">
        <v>3.3333333333333354E-2</v>
      </c>
      <c r="AJ17" s="6">
        <v>3.3333333333333326E-2</v>
      </c>
      <c r="AK17" s="6">
        <v>-4.9999999999999996E-2</v>
      </c>
      <c r="AL17" s="6">
        <v>-4.9999999999999996E-2</v>
      </c>
      <c r="AM17" s="6">
        <v>-4.9999999999999968E-2</v>
      </c>
      <c r="AN17" s="6">
        <v>-5.000000000000001E-2</v>
      </c>
      <c r="AO17" s="6">
        <v>0.1166666666666667</v>
      </c>
      <c r="AP17" s="6">
        <v>3.333333333333334E-2</v>
      </c>
      <c r="AQ17" s="6">
        <v>3.3333333333333333E-2</v>
      </c>
      <c r="AR17" s="6">
        <v>-5.000000000000001E-2</v>
      </c>
      <c r="AS17" s="6">
        <v>3.333333333333334E-2</v>
      </c>
      <c r="AT17" s="6">
        <v>-5.0000000000000024E-2</v>
      </c>
      <c r="AU17" s="6">
        <v>-4.9999999999999989E-2</v>
      </c>
      <c r="AY17" s="4">
        <v>16</v>
      </c>
      <c r="AZ17" s="12" t="s">
        <v>47</v>
      </c>
      <c r="BA17" s="13">
        <v>5.1070259132757201E-15</v>
      </c>
    </row>
    <row r="18" spans="1:53" x14ac:dyDescent="0.25">
      <c r="A18" s="4">
        <v>17</v>
      </c>
      <c r="B18" s="6">
        <v>1</v>
      </c>
      <c r="C18" s="11">
        <f>IF('Plan d''expériences'!B19=1,-1,1)</f>
        <v>-1</v>
      </c>
      <c r="D18" s="11">
        <f>IF('Plan d''expériences'!C19=1,-1,1)</f>
        <v>-1</v>
      </c>
      <c r="E18" s="11">
        <f>IF('Plan d''expériences'!D19=1,-1,1)</f>
        <v>1</v>
      </c>
      <c r="F18" s="11">
        <f>IF('Plan d''expériences'!E19=1,-1,1)</f>
        <v>1</v>
      </c>
      <c r="G18" s="11">
        <f>IF('Plan d''expériences'!F19=1,-1,1)</f>
        <v>-1</v>
      </c>
      <c r="H18" s="11">
        <f>IF('Plan d''expériences'!G19=1,-1,1)</f>
        <v>-1</v>
      </c>
      <c r="I18" s="6">
        <f t="shared" si="0"/>
        <v>1</v>
      </c>
      <c r="J18" s="6">
        <f t="shared" si="1"/>
        <v>-1</v>
      </c>
      <c r="K18" s="6">
        <f t="shared" si="2"/>
        <v>-1</v>
      </c>
      <c r="L18" s="6">
        <f t="shared" si="3"/>
        <v>1</v>
      </c>
      <c r="M18" s="6">
        <f t="shared" si="4"/>
        <v>1</v>
      </c>
      <c r="N18" s="6">
        <f t="shared" si="5"/>
        <v>-1</v>
      </c>
      <c r="O18" s="6">
        <f t="shared" si="6"/>
        <v>-1</v>
      </c>
      <c r="P18" s="6">
        <f t="shared" si="7"/>
        <v>1</v>
      </c>
      <c r="Q18" s="6">
        <f t="shared" si="8"/>
        <v>1</v>
      </c>
      <c r="R18" s="6">
        <f t="shared" si="9"/>
        <v>1</v>
      </c>
      <c r="S18" s="6">
        <f t="shared" si="10"/>
        <v>-1</v>
      </c>
      <c r="T18" s="6">
        <f t="shared" si="11"/>
        <v>-1</v>
      </c>
      <c r="U18" s="6">
        <f t="shared" si="12"/>
        <v>-1</v>
      </c>
      <c r="V18" s="6">
        <f t="shared" si="13"/>
        <v>-1</v>
      </c>
      <c r="W18" s="6">
        <f t="shared" si="14"/>
        <v>1</v>
      </c>
      <c r="Y18" s="4">
        <v>17</v>
      </c>
      <c r="Z18" s="6">
        <v>4.9999999999999996E-2</v>
      </c>
      <c r="AA18" s="6">
        <v>3.3333333333333312E-2</v>
      </c>
      <c r="AB18" s="6">
        <v>3.3333333333333312E-2</v>
      </c>
      <c r="AC18" s="6">
        <v>-0.05</v>
      </c>
      <c r="AD18" s="6">
        <v>-4.9999999999999989E-2</v>
      </c>
      <c r="AE18" s="6">
        <v>3.3333333333333354E-2</v>
      </c>
      <c r="AF18" s="6">
        <v>3.3333333333333388E-2</v>
      </c>
      <c r="AG18" s="6">
        <v>3.3333333333333326E-2</v>
      </c>
      <c r="AH18" s="6">
        <v>-5.0000000000000031E-2</v>
      </c>
      <c r="AI18" s="6">
        <v>-5.0000000000000024E-2</v>
      </c>
      <c r="AJ18" s="6">
        <v>3.333333333333334E-2</v>
      </c>
      <c r="AK18" s="6">
        <v>3.3333333333333368E-2</v>
      </c>
      <c r="AL18" s="6">
        <v>-5.0000000000000017E-2</v>
      </c>
      <c r="AM18" s="6">
        <v>-5.0000000000000017E-2</v>
      </c>
      <c r="AN18" s="6">
        <v>3.333333333333334E-2</v>
      </c>
      <c r="AO18" s="6">
        <v>3.3333333333333368E-2</v>
      </c>
      <c r="AP18" s="6">
        <v>0.11666666666666671</v>
      </c>
      <c r="AQ18" s="6">
        <v>-0.05</v>
      </c>
      <c r="AR18" s="6">
        <v>-5.0000000000000017E-2</v>
      </c>
      <c r="AS18" s="6">
        <v>-0.05</v>
      </c>
      <c r="AT18" s="6">
        <v>-5.0000000000000031E-2</v>
      </c>
      <c r="AU18" s="6">
        <v>3.3333333333333298E-2</v>
      </c>
      <c r="AY18" s="4">
        <v>17</v>
      </c>
      <c r="AZ18" s="12" t="s">
        <v>48</v>
      </c>
      <c r="BA18" s="13">
        <v>8.8817841970012523E-16</v>
      </c>
    </row>
    <row r="19" spans="1:53" x14ac:dyDescent="0.25">
      <c r="A19" s="4">
        <v>18</v>
      </c>
      <c r="B19" s="6">
        <v>1</v>
      </c>
      <c r="C19" s="11">
        <f>IF('Plan d''expériences'!B20=1,-1,1)</f>
        <v>-1</v>
      </c>
      <c r="D19" s="11">
        <f>IF('Plan d''expériences'!C20=1,-1,1)</f>
        <v>-1</v>
      </c>
      <c r="E19" s="11">
        <f>IF('Plan d''expériences'!D20=1,-1,1)</f>
        <v>1</v>
      </c>
      <c r="F19" s="11">
        <f>IF('Plan d''expériences'!E20=1,-1,1)</f>
        <v>-1</v>
      </c>
      <c r="G19" s="11">
        <f>IF('Plan d''expériences'!F20=1,-1,1)</f>
        <v>1</v>
      </c>
      <c r="H19" s="11">
        <f>IF('Plan d''expériences'!G20=1,-1,1)</f>
        <v>-1</v>
      </c>
      <c r="I19" s="6">
        <f t="shared" si="0"/>
        <v>1</v>
      </c>
      <c r="J19" s="6">
        <f t="shared" si="1"/>
        <v>-1</v>
      </c>
      <c r="K19" s="6">
        <f t="shared" si="2"/>
        <v>1</v>
      </c>
      <c r="L19" s="6">
        <f t="shared" si="3"/>
        <v>-1</v>
      </c>
      <c r="M19" s="6">
        <f t="shared" si="4"/>
        <v>1</v>
      </c>
      <c r="N19" s="6">
        <f t="shared" si="5"/>
        <v>-1</v>
      </c>
      <c r="O19" s="6">
        <f t="shared" si="6"/>
        <v>1</v>
      </c>
      <c r="P19" s="6">
        <f t="shared" si="7"/>
        <v>-1</v>
      </c>
      <c r="Q19" s="6">
        <f t="shared" si="8"/>
        <v>1</v>
      </c>
      <c r="R19" s="6">
        <f t="shared" si="9"/>
        <v>-1</v>
      </c>
      <c r="S19" s="6">
        <f t="shared" si="10"/>
        <v>1</v>
      </c>
      <c r="T19" s="6">
        <f t="shared" si="11"/>
        <v>-1</v>
      </c>
      <c r="U19" s="6">
        <f t="shared" si="12"/>
        <v>-1</v>
      </c>
      <c r="V19" s="6">
        <f t="shared" si="13"/>
        <v>1</v>
      </c>
      <c r="W19" s="6">
        <f t="shared" si="14"/>
        <v>-1</v>
      </c>
      <c r="Y19" s="4">
        <v>18</v>
      </c>
      <c r="Z19" s="6">
        <v>4.9999999999999961E-2</v>
      </c>
      <c r="AA19" s="6">
        <v>3.3333333333333326E-2</v>
      </c>
      <c r="AB19" s="6">
        <v>3.3333333333333326E-2</v>
      </c>
      <c r="AC19" s="6">
        <v>-5.000000000000001E-2</v>
      </c>
      <c r="AD19" s="6">
        <v>3.3333333333333347E-2</v>
      </c>
      <c r="AE19" s="6">
        <v>-4.9999999999999968E-2</v>
      </c>
      <c r="AF19" s="6">
        <v>3.3333333333333326E-2</v>
      </c>
      <c r="AG19" s="6">
        <v>3.3333333333333326E-2</v>
      </c>
      <c r="AH19" s="6">
        <v>-5.000000000000001E-2</v>
      </c>
      <c r="AI19" s="6">
        <v>3.3333333333333354E-2</v>
      </c>
      <c r="AJ19" s="6">
        <v>-4.9999999999999996E-2</v>
      </c>
      <c r="AK19" s="6">
        <v>3.3333333333333347E-2</v>
      </c>
      <c r="AL19" s="6">
        <v>-5.0000000000000024E-2</v>
      </c>
      <c r="AM19" s="6">
        <v>3.3333333333333361E-2</v>
      </c>
      <c r="AN19" s="6">
        <v>-4.9999999999999996E-2</v>
      </c>
      <c r="AO19" s="6">
        <v>3.3333333333333347E-2</v>
      </c>
      <c r="AP19" s="6">
        <v>-5.000000000000001E-2</v>
      </c>
      <c r="AQ19" s="6">
        <v>0.11666666666666668</v>
      </c>
      <c r="AR19" s="6">
        <v>-4.9999999999999968E-2</v>
      </c>
      <c r="AS19" s="6">
        <v>-5.000000000000001E-2</v>
      </c>
      <c r="AT19" s="6">
        <v>3.3333333333333347E-2</v>
      </c>
      <c r="AU19" s="6">
        <v>-5.0000000000000017E-2</v>
      </c>
      <c r="AY19" s="4">
        <v>18</v>
      </c>
      <c r="AZ19" s="12" t="s">
        <v>49</v>
      </c>
      <c r="BA19" s="13">
        <v>8.3333333333336146E-2</v>
      </c>
    </row>
    <row r="20" spans="1:53" x14ac:dyDescent="0.25">
      <c r="A20" s="4">
        <v>19</v>
      </c>
      <c r="B20" s="6">
        <v>1</v>
      </c>
      <c r="C20" s="11">
        <f>IF('Plan d''expériences'!B21=1,-1,1)</f>
        <v>-1</v>
      </c>
      <c r="D20" s="11">
        <f>IF('Plan d''expériences'!C21=1,-1,1)</f>
        <v>-1</v>
      </c>
      <c r="E20" s="11">
        <f>IF('Plan d''expériences'!D21=1,-1,1)</f>
        <v>1</v>
      </c>
      <c r="F20" s="11">
        <f>IF('Plan d''expériences'!E21=1,-1,1)</f>
        <v>-1</v>
      </c>
      <c r="G20" s="11">
        <f>IF('Plan d''expériences'!F21=1,-1,1)</f>
        <v>-1</v>
      </c>
      <c r="H20" s="11">
        <f>IF('Plan d''expériences'!G21=1,-1,1)</f>
        <v>1</v>
      </c>
      <c r="I20" s="6">
        <f t="shared" si="0"/>
        <v>1</v>
      </c>
      <c r="J20" s="6">
        <f t="shared" si="1"/>
        <v>-1</v>
      </c>
      <c r="K20" s="6">
        <f t="shared" si="2"/>
        <v>1</v>
      </c>
      <c r="L20" s="6">
        <f t="shared" si="3"/>
        <v>1</v>
      </c>
      <c r="M20" s="6">
        <f t="shared" si="4"/>
        <v>-1</v>
      </c>
      <c r="N20" s="6">
        <f t="shared" si="5"/>
        <v>-1</v>
      </c>
      <c r="O20" s="6">
        <f t="shared" si="6"/>
        <v>1</v>
      </c>
      <c r="P20" s="6">
        <f t="shared" si="7"/>
        <v>1</v>
      </c>
      <c r="Q20" s="6">
        <f t="shared" si="8"/>
        <v>-1</v>
      </c>
      <c r="R20" s="6">
        <f t="shared" si="9"/>
        <v>-1</v>
      </c>
      <c r="S20" s="6">
        <f t="shared" si="10"/>
        <v>-1</v>
      </c>
      <c r="T20" s="6">
        <f t="shared" si="11"/>
        <v>1</v>
      </c>
      <c r="U20" s="6">
        <f t="shared" si="12"/>
        <v>1</v>
      </c>
      <c r="V20" s="6">
        <f t="shared" si="13"/>
        <v>-1</v>
      </c>
      <c r="W20" s="6">
        <f t="shared" si="14"/>
        <v>-1</v>
      </c>
      <c r="Y20" s="4">
        <v>19</v>
      </c>
      <c r="Z20" s="6">
        <v>5.0000000000000051E-2</v>
      </c>
      <c r="AA20" s="6">
        <v>3.3333333333333361E-2</v>
      </c>
      <c r="AB20" s="6">
        <v>3.3333333333333361E-2</v>
      </c>
      <c r="AC20" s="6">
        <v>-4.9999999999999982E-2</v>
      </c>
      <c r="AD20" s="6">
        <v>3.3333333333333312E-2</v>
      </c>
      <c r="AE20" s="6">
        <v>3.3333333333333312E-2</v>
      </c>
      <c r="AF20" s="6">
        <v>-5.0000000000000031E-2</v>
      </c>
      <c r="AG20" s="6">
        <v>3.333333333333334E-2</v>
      </c>
      <c r="AH20" s="6">
        <v>-4.9999999999999982E-2</v>
      </c>
      <c r="AI20" s="6">
        <v>3.3333333333333319E-2</v>
      </c>
      <c r="AJ20" s="6">
        <v>3.3333333333333333E-2</v>
      </c>
      <c r="AK20" s="6">
        <v>-5.0000000000000031E-2</v>
      </c>
      <c r="AL20" s="6">
        <v>-4.9999999999999961E-2</v>
      </c>
      <c r="AM20" s="6">
        <v>3.3333333333333319E-2</v>
      </c>
      <c r="AN20" s="6">
        <v>3.3333333333333333E-2</v>
      </c>
      <c r="AO20" s="6">
        <v>-5.0000000000000031E-2</v>
      </c>
      <c r="AP20" s="6">
        <v>-5.0000000000000024E-2</v>
      </c>
      <c r="AQ20" s="6">
        <v>-5.0000000000000017E-2</v>
      </c>
      <c r="AR20" s="6">
        <v>0.11666666666666665</v>
      </c>
      <c r="AS20" s="6">
        <v>3.3333333333333333E-2</v>
      </c>
      <c r="AT20" s="6">
        <v>-4.9999999999999975E-2</v>
      </c>
      <c r="AU20" s="6">
        <v>-4.9999999999999989E-2</v>
      </c>
      <c r="AY20" s="4">
        <v>19</v>
      </c>
      <c r="AZ20" s="12" t="s">
        <v>50</v>
      </c>
      <c r="BA20" s="13">
        <v>-2.2204460492503131E-15</v>
      </c>
    </row>
    <row r="21" spans="1:53" x14ac:dyDescent="0.25">
      <c r="A21" s="4">
        <v>20</v>
      </c>
      <c r="B21" s="6">
        <v>1</v>
      </c>
      <c r="C21" s="11">
        <f>IF('Plan d''expériences'!B22=1,-1,1)</f>
        <v>-1</v>
      </c>
      <c r="D21" s="11">
        <f>IF('Plan d''expériences'!C22=1,-1,1)</f>
        <v>-1</v>
      </c>
      <c r="E21" s="11">
        <f>IF('Plan d''expériences'!D22=1,-1,1)</f>
        <v>-1</v>
      </c>
      <c r="F21" s="11">
        <f>IF('Plan d''expériences'!E22=1,-1,1)</f>
        <v>1</v>
      </c>
      <c r="G21" s="11">
        <f>IF('Plan d''expériences'!F22=1,-1,1)</f>
        <v>1</v>
      </c>
      <c r="H21" s="11">
        <f>IF('Plan d''expériences'!G22=1,-1,1)</f>
        <v>-1</v>
      </c>
      <c r="I21" s="6">
        <f t="shared" si="0"/>
        <v>1</v>
      </c>
      <c r="J21" s="6">
        <f t="shared" si="1"/>
        <v>1</v>
      </c>
      <c r="K21" s="6">
        <f t="shared" si="2"/>
        <v>-1</v>
      </c>
      <c r="L21" s="6">
        <f t="shared" si="3"/>
        <v>-1</v>
      </c>
      <c r="M21" s="6">
        <f t="shared" si="4"/>
        <v>1</v>
      </c>
      <c r="N21" s="6">
        <f t="shared" si="5"/>
        <v>1</v>
      </c>
      <c r="O21" s="6">
        <f t="shared" si="6"/>
        <v>-1</v>
      </c>
      <c r="P21" s="6">
        <f t="shared" si="7"/>
        <v>-1</v>
      </c>
      <c r="Q21" s="6">
        <f t="shared" si="8"/>
        <v>1</v>
      </c>
      <c r="R21" s="6">
        <f t="shared" si="9"/>
        <v>-1</v>
      </c>
      <c r="S21" s="6">
        <f t="shared" si="10"/>
        <v>-1</v>
      </c>
      <c r="T21" s="6">
        <f t="shared" si="11"/>
        <v>1</v>
      </c>
      <c r="U21" s="6">
        <f t="shared" si="12"/>
        <v>1</v>
      </c>
      <c r="V21" s="6">
        <f t="shared" si="13"/>
        <v>-1</v>
      </c>
      <c r="W21" s="6">
        <f t="shared" si="14"/>
        <v>-1</v>
      </c>
      <c r="Y21" s="4">
        <v>20</v>
      </c>
      <c r="Z21" s="6">
        <v>5.0000000000000051E-2</v>
      </c>
      <c r="AA21" s="6">
        <v>3.3333333333333361E-2</v>
      </c>
      <c r="AB21" s="6">
        <v>3.3333333333333361E-2</v>
      </c>
      <c r="AC21" s="6">
        <v>3.3333333333333361E-2</v>
      </c>
      <c r="AD21" s="6">
        <v>-0.05</v>
      </c>
      <c r="AE21" s="6">
        <v>-5.0000000000000051E-2</v>
      </c>
      <c r="AF21" s="6">
        <v>3.3333333333333298E-2</v>
      </c>
      <c r="AG21" s="6">
        <v>3.3333333333333333E-2</v>
      </c>
      <c r="AH21" s="6">
        <v>3.3333333333333361E-2</v>
      </c>
      <c r="AI21" s="6">
        <v>-4.9999999999999989E-2</v>
      </c>
      <c r="AJ21" s="6">
        <v>-5.0000000000000024E-2</v>
      </c>
      <c r="AK21" s="6">
        <v>3.3333333333333298E-2</v>
      </c>
      <c r="AL21" s="6">
        <v>3.3333333333333375E-2</v>
      </c>
      <c r="AM21" s="6">
        <v>-0.05</v>
      </c>
      <c r="AN21" s="6">
        <v>-5.0000000000000024E-2</v>
      </c>
      <c r="AO21" s="6">
        <v>3.3333333333333312E-2</v>
      </c>
      <c r="AP21" s="6">
        <v>-5.0000000000000024E-2</v>
      </c>
      <c r="AQ21" s="6">
        <v>-0.05</v>
      </c>
      <c r="AR21" s="6">
        <v>3.3333333333333305E-2</v>
      </c>
      <c r="AS21" s="6">
        <v>0.11666666666666668</v>
      </c>
      <c r="AT21" s="6">
        <v>-0.05</v>
      </c>
      <c r="AU21" s="6">
        <v>-4.9999999999999947E-2</v>
      </c>
      <c r="AY21" s="4">
        <v>20</v>
      </c>
      <c r="AZ21" s="12" t="s">
        <v>51</v>
      </c>
      <c r="BA21" s="13">
        <v>-1.5543122344752192E-15</v>
      </c>
    </row>
    <row r="22" spans="1:53" x14ac:dyDescent="0.25">
      <c r="A22" s="4">
        <v>21</v>
      </c>
      <c r="B22" s="6">
        <v>1</v>
      </c>
      <c r="C22" s="11">
        <f>IF('Plan d''expériences'!B23=1,-1,1)</f>
        <v>-1</v>
      </c>
      <c r="D22" s="11">
        <f>IF('Plan d''expériences'!C23=1,-1,1)</f>
        <v>-1</v>
      </c>
      <c r="E22" s="11">
        <f>IF('Plan d''expériences'!D23=1,-1,1)</f>
        <v>-1</v>
      </c>
      <c r="F22" s="11">
        <f>IF('Plan d''expériences'!E23=1,-1,1)</f>
        <v>1</v>
      </c>
      <c r="G22" s="11">
        <f>IF('Plan d''expériences'!F23=1,-1,1)</f>
        <v>-1</v>
      </c>
      <c r="H22" s="11">
        <f>IF('Plan d''expériences'!G23=1,-1,1)</f>
        <v>1</v>
      </c>
      <c r="I22" s="6">
        <f t="shared" si="0"/>
        <v>1</v>
      </c>
      <c r="J22" s="6">
        <f t="shared" si="1"/>
        <v>1</v>
      </c>
      <c r="K22" s="6">
        <f t="shared" si="2"/>
        <v>-1</v>
      </c>
      <c r="L22" s="6">
        <f t="shared" si="3"/>
        <v>1</v>
      </c>
      <c r="M22" s="6">
        <f t="shared" si="4"/>
        <v>-1</v>
      </c>
      <c r="N22" s="6">
        <f t="shared" si="5"/>
        <v>1</v>
      </c>
      <c r="O22" s="6">
        <f t="shared" si="6"/>
        <v>-1</v>
      </c>
      <c r="P22" s="6">
        <f t="shared" si="7"/>
        <v>1</v>
      </c>
      <c r="Q22" s="6">
        <f t="shared" si="8"/>
        <v>-1</v>
      </c>
      <c r="R22" s="6">
        <f t="shared" si="9"/>
        <v>-1</v>
      </c>
      <c r="S22" s="6">
        <f t="shared" si="10"/>
        <v>1</v>
      </c>
      <c r="T22" s="6">
        <f t="shared" si="11"/>
        <v>-1</v>
      </c>
      <c r="U22" s="6">
        <f t="shared" si="12"/>
        <v>-1</v>
      </c>
      <c r="V22" s="6">
        <f t="shared" si="13"/>
        <v>1</v>
      </c>
      <c r="W22" s="6">
        <f t="shared" si="14"/>
        <v>-1</v>
      </c>
      <c r="Y22" s="4">
        <v>21</v>
      </c>
      <c r="Z22" s="6">
        <v>4.9999999999999982E-2</v>
      </c>
      <c r="AA22" s="6">
        <v>3.3333333333333333E-2</v>
      </c>
      <c r="AB22" s="6">
        <v>3.3333333333333333E-2</v>
      </c>
      <c r="AC22" s="6">
        <v>3.3333333333333319E-2</v>
      </c>
      <c r="AD22" s="6">
        <v>-5.000000000000001E-2</v>
      </c>
      <c r="AE22" s="6">
        <v>3.333333333333334E-2</v>
      </c>
      <c r="AF22" s="6">
        <v>-0.05</v>
      </c>
      <c r="AG22" s="6">
        <v>3.333333333333334E-2</v>
      </c>
      <c r="AH22" s="6">
        <v>3.3333333333333333E-2</v>
      </c>
      <c r="AI22" s="6">
        <v>-0.05</v>
      </c>
      <c r="AJ22" s="6">
        <v>3.3333333333333333E-2</v>
      </c>
      <c r="AK22" s="6">
        <v>-5.000000000000001E-2</v>
      </c>
      <c r="AL22" s="6">
        <v>3.3333333333333326E-2</v>
      </c>
      <c r="AM22" s="6">
        <v>-4.9999999999999996E-2</v>
      </c>
      <c r="AN22" s="6">
        <v>3.3333333333333333E-2</v>
      </c>
      <c r="AO22" s="6">
        <v>-5.000000000000001E-2</v>
      </c>
      <c r="AP22" s="6">
        <v>-5.000000000000001E-2</v>
      </c>
      <c r="AQ22" s="6">
        <v>3.3333333333333319E-2</v>
      </c>
      <c r="AR22" s="6">
        <v>-4.9999999999999975E-2</v>
      </c>
      <c r="AS22" s="6">
        <v>-4.9999999999999996E-2</v>
      </c>
      <c r="AT22" s="6">
        <v>0.11666666666666667</v>
      </c>
      <c r="AU22" s="6">
        <v>-5.000000000000001E-2</v>
      </c>
      <c r="AY22" s="4">
        <v>21</v>
      </c>
      <c r="AZ22" s="12" t="s">
        <v>52</v>
      </c>
      <c r="BA22" s="24">
        <v>-3.3333333333333353</v>
      </c>
    </row>
    <row r="23" spans="1:53" x14ac:dyDescent="0.25">
      <c r="A23" s="4">
        <v>22</v>
      </c>
      <c r="B23" s="6">
        <v>1</v>
      </c>
      <c r="C23" s="11">
        <f>IF('Plan d''expériences'!B24=1,-1,1)</f>
        <v>-1</v>
      </c>
      <c r="D23" s="11">
        <f>IF('Plan d''expériences'!C24=1,-1,1)</f>
        <v>-1</v>
      </c>
      <c r="E23" s="11">
        <f>IF('Plan d''expériences'!D24=1,-1,1)</f>
        <v>-1</v>
      </c>
      <c r="F23" s="11">
        <f>IF('Plan d''expériences'!E24=1,-1,1)</f>
        <v>-1</v>
      </c>
      <c r="G23" s="11">
        <f>IF('Plan d''expériences'!F24=1,-1,1)</f>
        <v>1</v>
      </c>
      <c r="H23" s="11">
        <f>IF('Plan d''expériences'!G24=1,-1,1)</f>
        <v>1</v>
      </c>
      <c r="I23" s="6">
        <f>$C23*D23</f>
        <v>1</v>
      </c>
      <c r="J23" s="6">
        <f t="shared" ref="J23:M23" si="15">$C23*E23</f>
        <v>1</v>
      </c>
      <c r="K23" s="6">
        <f t="shared" si="15"/>
        <v>1</v>
      </c>
      <c r="L23" s="6">
        <f t="shared" si="15"/>
        <v>-1</v>
      </c>
      <c r="M23" s="6">
        <f t="shared" si="15"/>
        <v>-1</v>
      </c>
      <c r="N23" s="6">
        <f>$D23*E23</f>
        <v>1</v>
      </c>
      <c r="O23" s="6">
        <f t="shared" ref="O23:Q23" si="16">$D23*F23</f>
        <v>1</v>
      </c>
      <c r="P23" s="6">
        <f t="shared" si="16"/>
        <v>-1</v>
      </c>
      <c r="Q23" s="6">
        <f t="shared" si="16"/>
        <v>-1</v>
      </c>
      <c r="R23" s="6">
        <f>$E23*F23</f>
        <v>1</v>
      </c>
      <c r="S23" s="6">
        <f t="shared" ref="S23:T23" si="17">$E23*G23</f>
        <v>-1</v>
      </c>
      <c r="T23" s="6">
        <f t="shared" si="17"/>
        <v>-1</v>
      </c>
      <c r="U23" s="6">
        <f>$F23*G23</f>
        <v>-1</v>
      </c>
      <c r="V23" s="6">
        <f>$F23*H23</f>
        <v>-1</v>
      </c>
      <c r="W23" s="6">
        <f>G23*H23</f>
        <v>1</v>
      </c>
      <c r="Y23" s="4">
        <v>22</v>
      </c>
      <c r="Z23" s="6">
        <v>4.9999999999999982E-2</v>
      </c>
      <c r="AA23" s="6">
        <v>3.3333333333333319E-2</v>
      </c>
      <c r="AB23" s="6">
        <v>3.3333333333333319E-2</v>
      </c>
      <c r="AC23" s="6">
        <v>3.3333333333333319E-2</v>
      </c>
      <c r="AD23" s="6">
        <v>3.3333333333333312E-2</v>
      </c>
      <c r="AE23" s="6">
        <v>-5.000000000000001E-2</v>
      </c>
      <c r="AF23" s="6">
        <v>-4.9999999999999975E-2</v>
      </c>
      <c r="AG23" s="6">
        <v>3.3333333333333333E-2</v>
      </c>
      <c r="AH23" s="6">
        <v>3.3333333333333326E-2</v>
      </c>
      <c r="AI23" s="6">
        <v>3.3333333333333305E-2</v>
      </c>
      <c r="AJ23" s="6">
        <v>-4.9999999999999996E-2</v>
      </c>
      <c r="AK23" s="6">
        <v>-4.9999999999999968E-2</v>
      </c>
      <c r="AL23" s="6">
        <v>3.3333333333333326E-2</v>
      </c>
      <c r="AM23" s="6">
        <v>3.3333333333333312E-2</v>
      </c>
      <c r="AN23" s="6">
        <v>-4.9999999999999996E-2</v>
      </c>
      <c r="AO23" s="6">
        <v>-4.9999999999999982E-2</v>
      </c>
      <c r="AP23" s="6">
        <v>3.3333333333333368E-2</v>
      </c>
      <c r="AQ23" s="6">
        <v>-0.05</v>
      </c>
      <c r="AR23" s="6">
        <v>-5.000000000000001E-2</v>
      </c>
      <c r="AS23" s="6">
        <v>-0.05</v>
      </c>
      <c r="AT23" s="6">
        <v>-0.05</v>
      </c>
      <c r="AU23" s="6">
        <v>0.11666666666666665</v>
      </c>
      <c r="AY23" s="4">
        <v>22</v>
      </c>
      <c r="AZ23" s="12" t="s">
        <v>53</v>
      </c>
      <c r="BA23" s="13">
        <v>-0.25</v>
      </c>
    </row>
    <row r="24" spans="1:53" x14ac:dyDescent="0.25">
      <c r="B24" s="9" t="s">
        <v>32</v>
      </c>
      <c r="C24" s="9" t="s">
        <v>33</v>
      </c>
      <c r="D24" s="9" t="s">
        <v>34</v>
      </c>
      <c r="E24" s="9" t="s">
        <v>35</v>
      </c>
      <c r="F24" s="9" t="s">
        <v>36</v>
      </c>
      <c r="G24" s="9" t="s">
        <v>37</v>
      </c>
      <c r="H24" s="9" t="s">
        <v>38</v>
      </c>
      <c r="I24" s="9" t="s">
        <v>39</v>
      </c>
      <c r="J24" s="9" t="s">
        <v>40</v>
      </c>
      <c r="K24" s="9" t="s">
        <v>41</v>
      </c>
      <c r="L24" s="9" t="s">
        <v>42</v>
      </c>
      <c r="M24" s="9" t="s">
        <v>43</v>
      </c>
      <c r="N24" s="9" t="s">
        <v>44</v>
      </c>
      <c r="O24" s="9" t="s">
        <v>45</v>
      </c>
      <c r="P24" s="9" t="s">
        <v>46</v>
      </c>
      <c r="Q24" s="9" t="s">
        <v>47</v>
      </c>
      <c r="R24" s="9" t="s">
        <v>48</v>
      </c>
      <c r="S24" s="9" t="s">
        <v>49</v>
      </c>
      <c r="T24" s="9" t="s">
        <v>50</v>
      </c>
      <c r="U24" s="9" t="s">
        <v>51</v>
      </c>
      <c r="V24" s="9" t="s">
        <v>52</v>
      </c>
      <c r="W24" s="9" t="s">
        <v>53</v>
      </c>
    </row>
    <row r="26" spans="1:53" x14ac:dyDescent="0.25">
      <c r="A26" s="4" t="s">
        <v>54</v>
      </c>
      <c r="B26" s="4">
        <v>1</v>
      </c>
      <c r="C26" s="4">
        <v>2</v>
      </c>
      <c r="D26" s="4">
        <v>3</v>
      </c>
      <c r="E26" s="4">
        <v>4</v>
      </c>
      <c r="F26" s="4">
        <v>5</v>
      </c>
      <c r="G26" s="4">
        <v>6</v>
      </c>
      <c r="H26" s="4">
        <v>7</v>
      </c>
      <c r="I26" s="4">
        <v>8</v>
      </c>
      <c r="J26" s="4">
        <v>9</v>
      </c>
      <c r="K26" s="4">
        <v>10</v>
      </c>
      <c r="L26" s="4">
        <v>11</v>
      </c>
      <c r="M26" s="4">
        <v>12</v>
      </c>
      <c r="N26" s="4">
        <v>13</v>
      </c>
      <c r="O26" s="4">
        <v>14</v>
      </c>
      <c r="P26" s="4">
        <v>15</v>
      </c>
      <c r="Q26" s="4">
        <v>16</v>
      </c>
      <c r="R26" s="4">
        <v>17</v>
      </c>
      <c r="S26" s="4">
        <v>18</v>
      </c>
      <c r="T26" s="4">
        <v>19</v>
      </c>
      <c r="U26" s="4">
        <v>20</v>
      </c>
      <c r="V26" s="4">
        <v>21</v>
      </c>
      <c r="W26" s="4">
        <v>22</v>
      </c>
    </row>
    <row r="27" spans="1:53" x14ac:dyDescent="0.25">
      <c r="A27" s="4">
        <v>1</v>
      </c>
      <c r="B27" s="6">
        <f t="array" ref="B27:W48">TRANSPOSE(X)</f>
        <v>1</v>
      </c>
      <c r="C27" s="6">
        <v>1</v>
      </c>
      <c r="D27" s="6">
        <v>1</v>
      </c>
      <c r="E27" s="6">
        <v>1</v>
      </c>
      <c r="F27" s="6">
        <v>1</v>
      </c>
      <c r="G27" s="6">
        <v>1</v>
      </c>
      <c r="H27" s="6">
        <v>1</v>
      </c>
      <c r="I27" s="6">
        <v>1</v>
      </c>
      <c r="J27" s="6">
        <v>1</v>
      </c>
      <c r="K27" s="6">
        <v>1</v>
      </c>
      <c r="L27" s="6">
        <v>1</v>
      </c>
      <c r="M27" s="6">
        <v>1</v>
      </c>
      <c r="N27" s="6">
        <v>1</v>
      </c>
      <c r="O27" s="6">
        <v>1</v>
      </c>
      <c r="P27" s="6">
        <v>1</v>
      </c>
      <c r="Q27" s="6">
        <v>1</v>
      </c>
      <c r="R27" s="6">
        <v>1</v>
      </c>
      <c r="S27" s="6">
        <v>1</v>
      </c>
      <c r="T27" s="6">
        <v>1</v>
      </c>
      <c r="U27" s="6">
        <v>1</v>
      </c>
      <c r="V27" s="6">
        <v>1</v>
      </c>
      <c r="W27" s="6">
        <v>1</v>
      </c>
    </row>
    <row r="28" spans="1:53" x14ac:dyDescent="0.25">
      <c r="A28" s="4">
        <v>2</v>
      </c>
      <c r="B28" s="6">
        <v>-1</v>
      </c>
      <c r="C28" s="6">
        <v>-1</v>
      </c>
      <c r="D28" s="6">
        <v>1</v>
      </c>
      <c r="E28" s="6">
        <v>1</v>
      </c>
      <c r="F28" s="6">
        <v>1</v>
      </c>
      <c r="G28" s="6">
        <v>1</v>
      </c>
      <c r="H28" s="6">
        <v>1</v>
      </c>
      <c r="I28" s="6">
        <v>1</v>
      </c>
      <c r="J28" s="6">
        <v>1</v>
      </c>
      <c r="K28" s="6">
        <v>1</v>
      </c>
      <c r="L28" s="6">
        <v>1</v>
      </c>
      <c r="M28" s="6">
        <v>1</v>
      </c>
      <c r="N28" s="6">
        <v>-1</v>
      </c>
      <c r="O28" s="6">
        <v>-1</v>
      </c>
      <c r="P28" s="6">
        <v>-1</v>
      </c>
      <c r="Q28" s="6">
        <v>-1</v>
      </c>
      <c r="R28" s="6">
        <v>-1</v>
      </c>
      <c r="S28" s="6">
        <v>-1</v>
      </c>
      <c r="T28" s="6">
        <v>-1</v>
      </c>
      <c r="U28" s="6">
        <v>-1</v>
      </c>
      <c r="V28" s="6">
        <v>-1</v>
      </c>
      <c r="W28" s="6">
        <v>-1</v>
      </c>
    </row>
    <row r="29" spans="1:53" x14ac:dyDescent="0.25">
      <c r="A29" s="4">
        <v>3</v>
      </c>
      <c r="B29" s="6">
        <v>-1</v>
      </c>
      <c r="C29" s="6">
        <v>1</v>
      </c>
      <c r="D29" s="6">
        <v>-1</v>
      </c>
      <c r="E29" s="6">
        <v>1</v>
      </c>
      <c r="F29" s="6">
        <v>1</v>
      </c>
      <c r="G29" s="6">
        <v>1</v>
      </c>
      <c r="H29" s="6">
        <v>1</v>
      </c>
      <c r="I29" s="6">
        <v>1</v>
      </c>
      <c r="J29" s="6">
        <v>-1</v>
      </c>
      <c r="K29" s="6">
        <v>-1</v>
      </c>
      <c r="L29" s="6">
        <v>-1</v>
      </c>
      <c r="M29" s="6">
        <v>-1</v>
      </c>
      <c r="N29" s="6">
        <v>1</v>
      </c>
      <c r="O29" s="6">
        <v>1</v>
      </c>
      <c r="P29" s="6">
        <v>1</v>
      </c>
      <c r="Q29" s="6">
        <v>1</v>
      </c>
      <c r="R29" s="6">
        <v>-1</v>
      </c>
      <c r="S29" s="6">
        <v>-1</v>
      </c>
      <c r="T29" s="6">
        <v>-1</v>
      </c>
      <c r="U29" s="6">
        <v>-1</v>
      </c>
      <c r="V29" s="6">
        <v>-1</v>
      </c>
      <c r="W29" s="6">
        <v>-1</v>
      </c>
    </row>
    <row r="30" spans="1:53" x14ac:dyDescent="0.25">
      <c r="A30" s="4">
        <v>4</v>
      </c>
      <c r="B30" s="6">
        <v>-1</v>
      </c>
      <c r="C30" s="6">
        <v>1</v>
      </c>
      <c r="D30" s="6">
        <v>1</v>
      </c>
      <c r="E30" s="6">
        <v>-1</v>
      </c>
      <c r="F30" s="6">
        <v>1</v>
      </c>
      <c r="G30" s="6">
        <v>1</v>
      </c>
      <c r="H30" s="6">
        <v>1</v>
      </c>
      <c r="I30" s="6">
        <v>-1</v>
      </c>
      <c r="J30" s="6">
        <v>1</v>
      </c>
      <c r="K30" s="6">
        <v>-1</v>
      </c>
      <c r="L30" s="6">
        <v>-1</v>
      </c>
      <c r="M30" s="6">
        <v>-1</v>
      </c>
      <c r="N30" s="6">
        <v>1</v>
      </c>
      <c r="O30" s="6">
        <v>-1</v>
      </c>
      <c r="P30" s="6">
        <v>-1</v>
      </c>
      <c r="Q30" s="6">
        <v>-1</v>
      </c>
      <c r="R30" s="6">
        <v>1</v>
      </c>
      <c r="S30" s="6">
        <v>1</v>
      </c>
      <c r="T30" s="6">
        <v>1</v>
      </c>
      <c r="U30" s="6">
        <v>-1</v>
      </c>
      <c r="V30" s="6">
        <v>-1</v>
      </c>
      <c r="W30" s="6">
        <v>-1</v>
      </c>
    </row>
    <row r="31" spans="1:53" x14ac:dyDescent="0.25">
      <c r="A31" s="4">
        <v>5</v>
      </c>
      <c r="B31" s="6">
        <v>-1</v>
      </c>
      <c r="C31" s="6">
        <v>1</v>
      </c>
      <c r="D31" s="6">
        <v>1</v>
      </c>
      <c r="E31" s="6">
        <v>1</v>
      </c>
      <c r="F31" s="6">
        <v>-1</v>
      </c>
      <c r="G31" s="6">
        <v>1</v>
      </c>
      <c r="H31" s="6">
        <v>1</v>
      </c>
      <c r="I31" s="6">
        <v>-1</v>
      </c>
      <c r="J31" s="6">
        <v>-1</v>
      </c>
      <c r="K31" s="6">
        <v>1</v>
      </c>
      <c r="L31" s="6">
        <v>-1</v>
      </c>
      <c r="M31" s="6">
        <v>-1</v>
      </c>
      <c r="N31" s="6">
        <v>-1</v>
      </c>
      <c r="O31" s="6">
        <v>1</v>
      </c>
      <c r="P31" s="6">
        <v>-1</v>
      </c>
      <c r="Q31" s="6">
        <v>-1</v>
      </c>
      <c r="R31" s="6">
        <v>1</v>
      </c>
      <c r="S31" s="6">
        <v>-1</v>
      </c>
      <c r="T31" s="6">
        <v>-1</v>
      </c>
      <c r="U31" s="6">
        <v>1</v>
      </c>
      <c r="V31" s="6">
        <v>1</v>
      </c>
      <c r="W31" s="6">
        <v>-1</v>
      </c>
    </row>
    <row r="32" spans="1:53" x14ac:dyDescent="0.25">
      <c r="A32" s="4">
        <v>6</v>
      </c>
      <c r="B32" s="6">
        <v>-1</v>
      </c>
      <c r="C32" s="6">
        <v>1</v>
      </c>
      <c r="D32" s="6">
        <v>1</v>
      </c>
      <c r="E32" s="6">
        <v>1</v>
      </c>
      <c r="F32" s="6">
        <v>1</v>
      </c>
      <c r="G32" s="6">
        <v>-1</v>
      </c>
      <c r="H32" s="6">
        <v>1</v>
      </c>
      <c r="I32" s="6">
        <v>-1</v>
      </c>
      <c r="J32" s="6">
        <v>-1</v>
      </c>
      <c r="K32" s="6">
        <v>-1</v>
      </c>
      <c r="L32" s="6">
        <v>1</v>
      </c>
      <c r="M32" s="6">
        <v>-1</v>
      </c>
      <c r="N32" s="6">
        <v>-1</v>
      </c>
      <c r="O32" s="6">
        <v>-1</v>
      </c>
      <c r="P32" s="6">
        <v>1</v>
      </c>
      <c r="Q32" s="6">
        <v>-1</v>
      </c>
      <c r="R32" s="6">
        <v>-1</v>
      </c>
      <c r="S32" s="6">
        <v>1</v>
      </c>
      <c r="T32" s="6">
        <v>-1</v>
      </c>
      <c r="U32" s="6">
        <v>1</v>
      </c>
      <c r="V32" s="6">
        <v>-1</v>
      </c>
      <c r="W32" s="6">
        <v>1</v>
      </c>
    </row>
    <row r="33" spans="1:23" x14ac:dyDescent="0.25">
      <c r="A33" s="4">
        <v>7</v>
      </c>
      <c r="B33" s="6">
        <v>-1</v>
      </c>
      <c r="C33" s="6">
        <v>1</v>
      </c>
      <c r="D33" s="6">
        <v>1</v>
      </c>
      <c r="E33" s="6">
        <v>1</v>
      </c>
      <c r="F33" s="6">
        <v>1</v>
      </c>
      <c r="G33" s="6">
        <v>1</v>
      </c>
      <c r="H33" s="6">
        <v>-1</v>
      </c>
      <c r="I33" s="6">
        <v>-1</v>
      </c>
      <c r="J33" s="6">
        <v>-1</v>
      </c>
      <c r="K33" s="6">
        <v>-1</v>
      </c>
      <c r="L33" s="6">
        <v>-1</v>
      </c>
      <c r="M33" s="6">
        <v>1</v>
      </c>
      <c r="N33" s="6">
        <v>-1</v>
      </c>
      <c r="O33" s="6">
        <v>-1</v>
      </c>
      <c r="P33" s="6">
        <v>-1</v>
      </c>
      <c r="Q33" s="6">
        <v>1</v>
      </c>
      <c r="R33" s="6">
        <v>-1</v>
      </c>
      <c r="S33" s="6">
        <v>-1</v>
      </c>
      <c r="T33" s="6">
        <v>1</v>
      </c>
      <c r="U33" s="6">
        <v>-1</v>
      </c>
      <c r="V33" s="6">
        <v>1</v>
      </c>
      <c r="W33" s="6">
        <v>1</v>
      </c>
    </row>
    <row r="34" spans="1:23" x14ac:dyDescent="0.25">
      <c r="A34" s="4">
        <v>8</v>
      </c>
      <c r="B34" s="6">
        <v>1</v>
      </c>
      <c r="C34" s="6">
        <v>-1</v>
      </c>
      <c r="D34" s="6">
        <v>-1</v>
      </c>
      <c r="E34" s="6">
        <v>1</v>
      </c>
      <c r="F34" s="6">
        <v>1</v>
      </c>
      <c r="G34" s="6">
        <v>1</v>
      </c>
      <c r="H34" s="6">
        <v>1</v>
      </c>
      <c r="I34" s="6">
        <v>1</v>
      </c>
      <c r="J34" s="6">
        <v>-1</v>
      </c>
      <c r="K34" s="6">
        <v>-1</v>
      </c>
      <c r="L34" s="6">
        <v>-1</v>
      </c>
      <c r="M34" s="6">
        <v>-1</v>
      </c>
      <c r="N34" s="6">
        <v>-1</v>
      </c>
      <c r="O34" s="6">
        <v>-1</v>
      </c>
      <c r="P34" s="6">
        <v>-1</v>
      </c>
      <c r="Q34" s="6">
        <v>-1</v>
      </c>
      <c r="R34" s="6">
        <v>1</v>
      </c>
      <c r="S34" s="6">
        <v>1</v>
      </c>
      <c r="T34" s="6">
        <v>1</v>
      </c>
      <c r="U34" s="6">
        <v>1</v>
      </c>
      <c r="V34" s="6">
        <v>1</v>
      </c>
      <c r="W34" s="6">
        <v>1</v>
      </c>
    </row>
    <row r="35" spans="1:23" x14ac:dyDescent="0.25">
      <c r="A35" s="4">
        <v>9</v>
      </c>
      <c r="B35" s="6">
        <v>1</v>
      </c>
      <c r="C35" s="6">
        <v>-1</v>
      </c>
      <c r="D35" s="6">
        <v>1</v>
      </c>
      <c r="E35" s="6">
        <v>-1</v>
      </c>
      <c r="F35" s="6">
        <v>1</v>
      </c>
      <c r="G35" s="6">
        <v>1</v>
      </c>
      <c r="H35" s="6">
        <v>1</v>
      </c>
      <c r="I35" s="6">
        <v>-1</v>
      </c>
      <c r="J35" s="6">
        <v>1</v>
      </c>
      <c r="K35" s="6">
        <v>-1</v>
      </c>
      <c r="L35" s="6">
        <v>-1</v>
      </c>
      <c r="M35" s="6">
        <v>-1</v>
      </c>
      <c r="N35" s="6">
        <v>-1</v>
      </c>
      <c r="O35" s="6">
        <v>1</v>
      </c>
      <c r="P35" s="6">
        <v>1</v>
      </c>
      <c r="Q35" s="6">
        <v>1</v>
      </c>
      <c r="R35" s="6">
        <v>-1</v>
      </c>
      <c r="S35" s="6">
        <v>-1</v>
      </c>
      <c r="T35" s="6">
        <v>-1</v>
      </c>
      <c r="U35" s="6">
        <v>1</v>
      </c>
      <c r="V35" s="6">
        <v>1</v>
      </c>
      <c r="W35" s="6">
        <v>1</v>
      </c>
    </row>
    <row r="36" spans="1:23" x14ac:dyDescent="0.25">
      <c r="A36" s="4">
        <v>10</v>
      </c>
      <c r="B36" s="6">
        <v>1</v>
      </c>
      <c r="C36" s="6">
        <v>-1</v>
      </c>
      <c r="D36" s="6">
        <v>1</v>
      </c>
      <c r="E36" s="6">
        <v>1</v>
      </c>
      <c r="F36" s="6">
        <v>-1</v>
      </c>
      <c r="G36" s="6">
        <v>1</v>
      </c>
      <c r="H36" s="6">
        <v>1</v>
      </c>
      <c r="I36" s="6">
        <v>-1</v>
      </c>
      <c r="J36" s="6">
        <v>-1</v>
      </c>
      <c r="K36" s="6">
        <v>1</v>
      </c>
      <c r="L36" s="6">
        <v>-1</v>
      </c>
      <c r="M36" s="6">
        <v>-1</v>
      </c>
      <c r="N36" s="6">
        <v>1</v>
      </c>
      <c r="O36" s="6">
        <v>-1</v>
      </c>
      <c r="P36" s="6">
        <v>1</v>
      </c>
      <c r="Q36" s="6">
        <v>1</v>
      </c>
      <c r="R36" s="6">
        <v>-1</v>
      </c>
      <c r="S36" s="6">
        <v>1</v>
      </c>
      <c r="T36" s="6">
        <v>1</v>
      </c>
      <c r="U36" s="6">
        <v>-1</v>
      </c>
      <c r="V36" s="6">
        <v>-1</v>
      </c>
      <c r="W36" s="6">
        <v>1</v>
      </c>
    </row>
    <row r="37" spans="1:23" x14ac:dyDescent="0.25">
      <c r="A37" s="4">
        <v>11</v>
      </c>
      <c r="B37" s="6">
        <v>1</v>
      </c>
      <c r="C37" s="6">
        <v>-1</v>
      </c>
      <c r="D37" s="6">
        <v>1</v>
      </c>
      <c r="E37" s="6">
        <v>1</v>
      </c>
      <c r="F37" s="6">
        <v>1</v>
      </c>
      <c r="G37" s="6">
        <v>-1</v>
      </c>
      <c r="H37" s="6">
        <v>1</v>
      </c>
      <c r="I37" s="6">
        <v>-1</v>
      </c>
      <c r="J37" s="6">
        <v>-1</v>
      </c>
      <c r="K37" s="6">
        <v>-1</v>
      </c>
      <c r="L37" s="6">
        <v>1</v>
      </c>
      <c r="M37" s="6">
        <v>-1</v>
      </c>
      <c r="N37" s="6">
        <v>1</v>
      </c>
      <c r="O37" s="6">
        <v>1</v>
      </c>
      <c r="P37" s="6">
        <v>-1</v>
      </c>
      <c r="Q37" s="6">
        <v>1</v>
      </c>
      <c r="R37" s="6">
        <v>1</v>
      </c>
      <c r="S37" s="6">
        <v>-1</v>
      </c>
      <c r="T37" s="6">
        <v>1</v>
      </c>
      <c r="U37" s="6">
        <v>-1</v>
      </c>
      <c r="V37" s="6">
        <v>1</v>
      </c>
      <c r="W37" s="6">
        <v>-1</v>
      </c>
    </row>
    <row r="38" spans="1:23" x14ac:dyDescent="0.25">
      <c r="A38" s="4">
        <v>12</v>
      </c>
      <c r="B38" s="6">
        <v>1</v>
      </c>
      <c r="C38" s="6">
        <v>-1</v>
      </c>
      <c r="D38" s="6">
        <v>1</v>
      </c>
      <c r="E38" s="6">
        <v>1</v>
      </c>
      <c r="F38" s="6">
        <v>1</v>
      </c>
      <c r="G38" s="6">
        <v>1</v>
      </c>
      <c r="H38" s="6">
        <v>-1</v>
      </c>
      <c r="I38" s="6">
        <v>-1</v>
      </c>
      <c r="J38" s="6">
        <v>-1</v>
      </c>
      <c r="K38" s="6">
        <v>-1</v>
      </c>
      <c r="L38" s="6">
        <v>-1</v>
      </c>
      <c r="M38" s="6">
        <v>1</v>
      </c>
      <c r="N38" s="6">
        <v>1</v>
      </c>
      <c r="O38" s="6">
        <v>1</v>
      </c>
      <c r="P38" s="6">
        <v>1</v>
      </c>
      <c r="Q38" s="6">
        <v>-1</v>
      </c>
      <c r="R38" s="6">
        <v>1</v>
      </c>
      <c r="S38" s="6">
        <v>1</v>
      </c>
      <c r="T38" s="6">
        <v>-1</v>
      </c>
      <c r="U38" s="6">
        <v>1</v>
      </c>
      <c r="V38" s="6">
        <v>-1</v>
      </c>
      <c r="W38" s="6">
        <v>-1</v>
      </c>
    </row>
    <row r="39" spans="1:23" x14ac:dyDescent="0.25">
      <c r="A39" s="4">
        <v>13</v>
      </c>
      <c r="B39" s="6">
        <v>1</v>
      </c>
      <c r="C39" s="6">
        <v>1</v>
      </c>
      <c r="D39" s="6">
        <v>-1</v>
      </c>
      <c r="E39" s="6">
        <v>-1</v>
      </c>
      <c r="F39" s="6">
        <v>1</v>
      </c>
      <c r="G39" s="6">
        <v>1</v>
      </c>
      <c r="H39" s="6">
        <v>1</v>
      </c>
      <c r="I39" s="6">
        <v>-1</v>
      </c>
      <c r="J39" s="6">
        <v>-1</v>
      </c>
      <c r="K39" s="6">
        <v>1</v>
      </c>
      <c r="L39" s="6">
        <v>1</v>
      </c>
      <c r="M39" s="6">
        <v>1</v>
      </c>
      <c r="N39" s="6">
        <v>1</v>
      </c>
      <c r="O39" s="6">
        <v>-1</v>
      </c>
      <c r="P39" s="6">
        <v>-1</v>
      </c>
      <c r="Q39" s="6">
        <v>-1</v>
      </c>
      <c r="R39" s="6">
        <v>-1</v>
      </c>
      <c r="S39" s="6">
        <v>-1</v>
      </c>
      <c r="T39" s="6">
        <v>-1</v>
      </c>
      <c r="U39" s="6">
        <v>1</v>
      </c>
      <c r="V39" s="6">
        <v>1</v>
      </c>
      <c r="W39" s="6">
        <v>1</v>
      </c>
    </row>
    <row r="40" spans="1:23" x14ac:dyDescent="0.25">
      <c r="A40" s="4">
        <v>14</v>
      </c>
      <c r="B40" s="6">
        <v>1</v>
      </c>
      <c r="C40" s="6">
        <v>1</v>
      </c>
      <c r="D40" s="6">
        <v>-1</v>
      </c>
      <c r="E40" s="6">
        <v>1</v>
      </c>
      <c r="F40" s="6">
        <v>-1</v>
      </c>
      <c r="G40" s="6">
        <v>1</v>
      </c>
      <c r="H40" s="6">
        <v>1</v>
      </c>
      <c r="I40" s="6">
        <v>-1</v>
      </c>
      <c r="J40" s="6">
        <v>1</v>
      </c>
      <c r="K40" s="6">
        <v>-1</v>
      </c>
      <c r="L40" s="6">
        <v>1</v>
      </c>
      <c r="M40" s="6">
        <v>1</v>
      </c>
      <c r="N40" s="6">
        <v>-1</v>
      </c>
      <c r="O40" s="6">
        <v>1</v>
      </c>
      <c r="P40" s="6">
        <v>-1</v>
      </c>
      <c r="Q40" s="6">
        <v>-1</v>
      </c>
      <c r="R40" s="6">
        <v>-1</v>
      </c>
      <c r="S40" s="6">
        <v>1</v>
      </c>
      <c r="T40" s="6">
        <v>1</v>
      </c>
      <c r="U40" s="6">
        <v>-1</v>
      </c>
      <c r="V40" s="6">
        <v>-1</v>
      </c>
      <c r="W40" s="6">
        <v>1</v>
      </c>
    </row>
    <row r="41" spans="1:23" x14ac:dyDescent="0.25">
      <c r="A41" s="4">
        <v>15</v>
      </c>
      <c r="B41" s="6">
        <v>1</v>
      </c>
      <c r="C41" s="6">
        <v>1</v>
      </c>
      <c r="D41" s="6">
        <v>-1</v>
      </c>
      <c r="E41" s="6">
        <v>1</v>
      </c>
      <c r="F41" s="6">
        <v>1</v>
      </c>
      <c r="G41" s="6">
        <v>-1</v>
      </c>
      <c r="H41" s="6">
        <v>1</v>
      </c>
      <c r="I41" s="6">
        <v>-1</v>
      </c>
      <c r="J41" s="6">
        <v>1</v>
      </c>
      <c r="K41" s="6">
        <v>1</v>
      </c>
      <c r="L41" s="6">
        <v>-1</v>
      </c>
      <c r="M41" s="6">
        <v>1</v>
      </c>
      <c r="N41" s="6">
        <v>-1</v>
      </c>
      <c r="O41" s="6">
        <v>-1</v>
      </c>
      <c r="P41" s="6">
        <v>1</v>
      </c>
      <c r="Q41" s="6">
        <v>-1</v>
      </c>
      <c r="R41" s="6">
        <v>1</v>
      </c>
      <c r="S41" s="6">
        <v>-1</v>
      </c>
      <c r="T41" s="6">
        <v>1</v>
      </c>
      <c r="U41" s="6">
        <v>-1</v>
      </c>
      <c r="V41" s="6">
        <v>1</v>
      </c>
      <c r="W41" s="6">
        <v>-1</v>
      </c>
    </row>
    <row r="42" spans="1:23" x14ac:dyDescent="0.25">
      <c r="A42" s="4">
        <v>16</v>
      </c>
      <c r="B42" s="6">
        <v>1</v>
      </c>
      <c r="C42" s="6">
        <v>1</v>
      </c>
      <c r="D42" s="6">
        <v>-1</v>
      </c>
      <c r="E42" s="6">
        <v>1</v>
      </c>
      <c r="F42" s="6">
        <v>1</v>
      </c>
      <c r="G42" s="6">
        <v>1</v>
      </c>
      <c r="H42" s="6">
        <v>-1</v>
      </c>
      <c r="I42" s="6">
        <v>-1</v>
      </c>
      <c r="J42" s="6">
        <v>1</v>
      </c>
      <c r="K42" s="6">
        <v>1</v>
      </c>
      <c r="L42" s="6">
        <v>1</v>
      </c>
      <c r="M42" s="6">
        <v>-1</v>
      </c>
      <c r="N42" s="6">
        <v>-1</v>
      </c>
      <c r="O42" s="6">
        <v>-1</v>
      </c>
      <c r="P42" s="6">
        <v>-1</v>
      </c>
      <c r="Q42" s="6">
        <v>1</v>
      </c>
      <c r="R42" s="6">
        <v>1</v>
      </c>
      <c r="S42" s="6">
        <v>1</v>
      </c>
      <c r="T42" s="6">
        <v>-1</v>
      </c>
      <c r="U42" s="6">
        <v>1</v>
      </c>
      <c r="V42" s="6">
        <v>-1</v>
      </c>
      <c r="W42" s="6">
        <v>-1</v>
      </c>
    </row>
    <row r="43" spans="1:23" x14ac:dyDescent="0.25">
      <c r="A43" s="4">
        <v>17</v>
      </c>
      <c r="B43" s="6">
        <v>1</v>
      </c>
      <c r="C43" s="6">
        <v>1</v>
      </c>
      <c r="D43" s="6">
        <v>1</v>
      </c>
      <c r="E43" s="6">
        <v>-1</v>
      </c>
      <c r="F43" s="6">
        <v>-1</v>
      </c>
      <c r="G43" s="6">
        <v>1</v>
      </c>
      <c r="H43" s="6">
        <v>1</v>
      </c>
      <c r="I43" s="6">
        <v>1</v>
      </c>
      <c r="J43" s="6">
        <v>-1</v>
      </c>
      <c r="K43" s="6">
        <v>-1</v>
      </c>
      <c r="L43" s="6">
        <v>1</v>
      </c>
      <c r="M43" s="6">
        <v>1</v>
      </c>
      <c r="N43" s="6">
        <v>-1</v>
      </c>
      <c r="O43" s="6">
        <v>-1</v>
      </c>
      <c r="P43" s="6">
        <v>1</v>
      </c>
      <c r="Q43" s="6">
        <v>1</v>
      </c>
      <c r="R43" s="6">
        <v>1</v>
      </c>
      <c r="S43" s="6">
        <v>-1</v>
      </c>
      <c r="T43" s="6">
        <v>-1</v>
      </c>
      <c r="U43" s="6">
        <v>-1</v>
      </c>
      <c r="V43" s="6">
        <v>-1</v>
      </c>
      <c r="W43" s="6">
        <v>1</v>
      </c>
    </row>
    <row r="44" spans="1:23" x14ac:dyDescent="0.25">
      <c r="A44" s="4">
        <v>18</v>
      </c>
      <c r="B44" s="6">
        <v>1</v>
      </c>
      <c r="C44" s="6">
        <v>1</v>
      </c>
      <c r="D44" s="6">
        <v>1</v>
      </c>
      <c r="E44" s="6">
        <v>-1</v>
      </c>
      <c r="F44" s="6">
        <v>1</v>
      </c>
      <c r="G44" s="6">
        <v>-1</v>
      </c>
      <c r="H44" s="6">
        <v>1</v>
      </c>
      <c r="I44" s="6">
        <v>1</v>
      </c>
      <c r="J44" s="6">
        <v>-1</v>
      </c>
      <c r="K44" s="6">
        <v>1</v>
      </c>
      <c r="L44" s="6">
        <v>-1</v>
      </c>
      <c r="M44" s="6">
        <v>1</v>
      </c>
      <c r="N44" s="6">
        <v>-1</v>
      </c>
      <c r="O44" s="6">
        <v>1</v>
      </c>
      <c r="P44" s="6">
        <v>-1</v>
      </c>
      <c r="Q44" s="6">
        <v>1</v>
      </c>
      <c r="R44" s="6">
        <v>-1</v>
      </c>
      <c r="S44" s="6">
        <v>1</v>
      </c>
      <c r="T44" s="6">
        <v>-1</v>
      </c>
      <c r="U44" s="6">
        <v>-1</v>
      </c>
      <c r="V44" s="6">
        <v>1</v>
      </c>
      <c r="W44" s="6">
        <v>-1</v>
      </c>
    </row>
    <row r="45" spans="1:23" x14ac:dyDescent="0.25">
      <c r="A45" s="4">
        <v>19</v>
      </c>
      <c r="B45" s="6">
        <v>1</v>
      </c>
      <c r="C45" s="6">
        <v>1</v>
      </c>
      <c r="D45" s="6">
        <v>1</v>
      </c>
      <c r="E45" s="6">
        <v>-1</v>
      </c>
      <c r="F45" s="6">
        <v>1</v>
      </c>
      <c r="G45" s="6">
        <v>1</v>
      </c>
      <c r="H45" s="6">
        <v>-1</v>
      </c>
      <c r="I45" s="6">
        <v>1</v>
      </c>
      <c r="J45" s="6">
        <v>-1</v>
      </c>
      <c r="K45" s="6">
        <v>1</v>
      </c>
      <c r="L45" s="6">
        <v>1</v>
      </c>
      <c r="M45" s="6">
        <v>-1</v>
      </c>
      <c r="N45" s="6">
        <v>-1</v>
      </c>
      <c r="O45" s="6">
        <v>1</v>
      </c>
      <c r="P45" s="6">
        <v>1</v>
      </c>
      <c r="Q45" s="6">
        <v>-1</v>
      </c>
      <c r="R45" s="6">
        <v>-1</v>
      </c>
      <c r="S45" s="6">
        <v>-1</v>
      </c>
      <c r="T45" s="6">
        <v>1</v>
      </c>
      <c r="U45" s="6">
        <v>1</v>
      </c>
      <c r="V45" s="6">
        <v>-1</v>
      </c>
      <c r="W45" s="6">
        <v>-1</v>
      </c>
    </row>
    <row r="46" spans="1:23" x14ac:dyDescent="0.25">
      <c r="A46" s="4">
        <v>20</v>
      </c>
      <c r="B46" s="6">
        <v>1</v>
      </c>
      <c r="C46" s="6">
        <v>1</v>
      </c>
      <c r="D46" s="6">
        <v>1</v>
      </c>
      <c r="E46" s="6">
        <v>1</v>
      </c>
      <c r="F46" s="6">
        <v>-1</v>
      </c>
      <c r="G46" s="6">
        <v>-1</v>
      </c>
      <c r="H46" s="6">
        <v>1</v>
      </c>
      <c r="I46" s="6">
        <v>1</v>
      </c>
      <c r="J46" s="6">
        <v>1</v>
      </c>
      <c r="K46" s="6">
        <v>-1</v>
      </c>
      <c r="L46" s="6">
        <v>-1</v>
      </c>
      <c r="M46" s="6">
        <v>1</v>
      </c>
      <c r="N46" s="6">
        <v>1</v>
      </c>
      <c r="O46" s="6">
        <v>-1</v>
      </c>
      <c r="P46" s="6">
        <v>-1</v>
      </c>
      <c r="Q46" s="6">
        <v>1</v>
      </c>
      <c r="R46" s="6">
        <v>-1</v>
      </c>
      <c r="S46" s="6">
        <v>-1</v>
      </c>
      <c r="T46" s="6">
        <v>1</v>
      </c>
      <c r="U46" s="6">
        <v>1</v>
      </c>
      <c r="V46" s="6">
        <v>-1</v>
      </c>
      <c r="W46" s="6">
        <v>-1</v>
      </c>
    </row>
    <row r="47" spans="1:23" x14ac:dyDescent="0.25">
      <c r="A47" s="4">
        <v>21</v>
      </c>
      <c r="B47" s="6">
        <v>1</v>
      </c>
      <c r="C47" s="6">
        <v>1</v>
      </c>
      <c r="D47" s="6">
        <v>1</v>
      </c>
      <c r="E47" s="6">
        <v>1</v>
      </c>
      <c r="F47" s="6">
        <v>-1</v>
      </c>
      <c r="G47" s="6">
        <v>1</v>
      </c>
      <c r="H47" s="6">
        <v>-1</v>
      </c>
      <c r="I47" s="6">
        <v>1</v>
      </c>
      <c r="J47" s="6">
        <v>1</v>
      </c>
      <c r="K47" s="6">
        <v>-1</v>
      </c>
      <c r="L47" s="6">
        <v>1</v>
      </c>
      <c r="M47" s="6">
        <v>-1</v>
      </c>
      <c r="N47" s="6">
        <v>1</v>
      </c>
      <c r="O47" s="6">
        <v>-1</v>
      </c>
      <c r="P47" s="6">
        <v>1</v>
      </c>
      <c r="Q47" s="6">
        <v>-1</v>
      </c>
      <c r="R47" s="6">
        <v>-1</v>
      </c>
      <c r="S47" s="6">
        <v>1</v>
      </c>
      <c r="T47" s="6">
        <v>-1</v>
      </c>
      <c r="U47" s="6">
        <v>-1</v>
      </c>
      <c r="V47" s="6">
        <v>1</v>
      </c>
      <c r="W47" s="6">
        <v>-1</v>
      </c>
    </row>
    <row r="48" spans="1:23" x14ac:dyDescent="0.25">
      <c r="A48" s="4">
        <v>22</v>
      </c>
      <c r="B48" s="6">
        <v>1</v>
      </c>
      <c r="C48" s="6">
        <v>1</v>
      </c>
      <c r="D48" s="6">
        <v>1</v>
      </c>
      <c r="E48" s="6">
        <v>1</v>
      </c>
      <c r="F48" s="6">
        <v>1</v>
      </c>
      <c r="G48" s="6">
        <v>-1</v>
      </c>
      <c r="H48" s="6">
        <v>-1</v>
      </c>
      <c r="I48" s="6">
        <v>1</v>
      </c>
      <c r="J48" s="6">
        <v>1</v>
      </c>
      <c r="K48" s="6">
        <v>1</v>
      </c>
      <c r="L48" s="6">
        <v>-1</v>
      </c>
      <c r="M48" s="6">
        <v>-1</v>
      </c>
      <c r="N48" s="6">
        <v>1</v>
      </c>
      <c r="O48" s="6">
        <v>1</v>
      </c>
      <c r="P48" s="6">
        <v>-1</v>
      </c>
      <c r="Q48" s="6">
        <v>-1</v>
      </c>
      <c r="R48" s="6">
        <v>1</v>
      </c>
      <c r="S48" s="6">
        <v>-1</v>
      </c>
      <c r="T48" s="6">
        <v>-1</v>
      </c>
      <c r="U48" s="6">
        <v>-1</v>
      </c>
      <c r="V48" s="6">
        <v>-1</v>
      </c>
      <c r="W48" s="6">
        <v>1</v>
      </c>
    </row>
    <row r="50" spans="1:23" x14ac:dyDescent="0.25">
      <c r="A50" s="4" t="s">
        <v>55</v>
      </c>
      <c r="B50" s="4">
        <v>1</v>
      </c>
      <c r="C50" s="4">
        <v>2</v>
      </c>
      <c r="D50" s="4">
        <v>3</v>
      </c>
      <c r="E50" s="4">
        <v>4</v>
      </c>
      <c r="F50" s="4">
        <v>5</v>
      </c>
      <c r="G50" s="4">
        <v>6</v>
      </c>
      <c r="H50" s="4">
        <v>7</v>
      </c>
      <c r="I50" s="4">
        <v>8</v>
      </c>
      <c r="J50" s="4">
        <v>9</v>
      </c>
      <c r="K50" s="4">
        <v>10</v>
      </c>
      <c r="L50" s="4">
        <v>11</v>
      </c>
      <c r="M50" s="4">
        <v>12</v>
      </c>
      <c r="N50" s="4">
        <v>13</v>
      </c>
      <c r="O50" s="4">
        <v>14</v>
      </c>
      <c r="P50" s="4">
        <v>15</v>
      </c>
      <c r="Q50" s="4">
        <v>16</v>
      </c>
      <c r="R50" s="4">
        <v>17</v>
      </c>
      <c r="S50" s="4">
        <v>18</v>
      </c>
      <c r="T50" s="4">
        <v>19</v>
      </c>
      <c r="U50" s="4">
        <v>20</v>
      </c>
      <c r="V50" s="4">
        <v>21</v>
      </c>
      <c r="W50" s="4">
        <v>22</v>
      </c>
    </row>
    <row r="51" spans="1:23" x14ac:dyDescent="0.25">
      <c r="A51" s="4">
        <v>1</v>
      </c>
      <c r="B51" s="6">
        <f t="array" ref="B51:W72">MMULT(tX,X)</f>
        <v>22</v>
      </c>
      <c r="C51" s="6">
        <v>-2</v>
      </c>
      <c r="D51" s="6">
        <v>-2</v>
      </c>
      <c r="E51" s="6">
        <v>-2</v>
      </c>
      <c r="F51" s="6">
        <v>-2</v>
      </c>
      <c r="G51" s="6">
        <v>-2</v>
      </c>
      <c r="H51" s="6">
        <v>-2</v>
      </c>
      <c r="I51" s="6">
        <v>2</v>
      </c>
      <c r="J51" s="6">
        <v>2</v>
      </c>
      <c r="K51" s="6">
        <v>2</v>
      </c>
      <c r="L51" s="6">
        <v>2</v>
      </c>
      <c r="M51" s="6">
        <v>2</v>
      </c>
      <c r="N51" s="6">
        <v>2</v>
      </c>
      <c r="O51" s="6">
        <v>2</v>
      </c>
      <c r="P51" s="6">
        <v>2</v>
      </c>
      <c r="Q51" s="6">
        <v>2</v>
      </c>
      <c r="R51" s="6">
        <v>2</v>
      </c>
      <c r="S51" s="6">
        <v>2</v>
      </c>
      <c r="T51" s="6">
        <v>2</v>
      </c>
      <c r="U51" s="6">
        <v>2</v>
      </c>
      <c r="V51" s="6">
        <v>2</v>
      </c>
      <c r="W51" s="6">
        <v>2</v>
      </c>
    </row>
    <row r="52" spans="1:23" x14ac:dyDescent="0.25">
      <c r="A52" s="4">
        <v>2</v>
      </c>
      <c r="B52" s="6">
        <v>-2</v>
      </c>
      <c r="C52" s="6">
        <v>22</v>
      </c>
      <c r="D52" s="6">
        <v>2</v>
      </c>
      <c r="E52" s="6">
        <v>2</v>
      </c>
      <c r="F52" s="6">
        <v>2</v>
      </c>
      <c r="G52" s="6">
        <v>2</v>
      </c>
      <c r="H52" s="6">
        <v>2</v>
      </c>
      <c r="I52" s="6">
        <v>-2</v>
      </c>
      <c r="J52" s="6">
        <v>-2</v>
      </c>
      <c r="K52" s="6">
        <v>-2</v>
      </c>
      <c r="L52" s="6">
        <v>-2</v>
      </c>
      <c r="M52" s="6">
        <v>-2</v>
      </c>
      <c r="N52" s="6">
        <v>2</v>
      </c>
      <c r="O52" s="6">
        <v>2</v>
      </c>
      <c r="P52" s="6">
        <v>2</v>
      </c>
      <c r="Q52" s="6">
        <v>2</v>
      </c>
      <c r="R52" s="6">
        <v>2</v>
      </c>
      <c r="S52" s="6">
        <v>2</v>
      </c>
      <c r="T52" s="6">
        <v>2</v>
      </c>
      <c r="U52" s="6">
        <v>2</v>
      </c>
      <c r="V52" s="6">
        <v>2</v>
      </c>
      <c r="W52" s="6">
        <v>2</v>
      </c>
    </row>
    <row r="53" spans="1:23" x14ac:dyDescent="0.25">
      <c r="A53" s="4">
        <v>3</v>
      </c>
      <c r="B53" s="6">
        <v>-2</v>
      </c>
      <c r="C53" s="6">
        <v>2</v>
      </c>
      <c r="D53" s="6">
        <v>22</v>
      </c>
      <c r="E53" s="6">
        <v>2</v>
      </c>
      <c r="F53" s="6">
        <v>2</v>
      </c>
      <c r="G53" s="6">
        <v>2</v>
      </c>
      <c r="H53" s="6">
        <v>2</v>
      </c>
      <c r="I53" s="6">
        <v>-2</v>
      </c>
      <c r="J53" s="6">
        <v>2</v>
      </c>
      <c r="K53" s="6">
        <v>2</v>
      </c>
      <c r="L53" s="6">
        <v>2</v>
      </c>
      <c r="M53" s="6">
        <v>2</v>
      </c>
      <c r="N53" s="6">
        <v>-2</v>
      </c>
      <c r="O53" s="6">
        <v>-2</v>
      </c>
      <c r="P53" s="6">
        <v>-2</v>
      </c>
      <c r="Q53" s="6">
        <v>-2</v>
      </c>
      <c r="R53" s="6">
        <v>2</v>
      </c>
      <c r="S53" s="6">
        <v>2</v>
      </c>
      <c r="T53" s="6">
        <v>2</v>
      </c>
      <c r="U53" s="6">
        <v>2</v>
      </c>
      <c r="V53" s="6">
        <v>2</v>
      </c>
      <c r="W53" s="6">
        <v>2</v>
      </c>
    </row>
    <row r="54" spans="1:23" x14ac:dyDescent="0.25">
      <c r="A54" s="4">
        <v>4</v>
      </c>
      <c r="B54" s="6">
        <v>-2</v>
      </c>
      <c r="C54" s="6">
        <v>2</v>
      </c>
      <c r="D54" s="6">
        <v>2</v>
      </c>
      <c r="E54" s="6">
        <v>22</v>
      </c>
      <c r="F54" s="6">
        <v>2</v>
      </c>
      <c r="G54" s="6">
        <v>2</v>
      </c>
      <c r="H54" s="6">
        <v>2</v>
      </c>
      <c r="I54" s="6">
        <v>2</v>
      </c>
      <c r="J54" s="6">
        <v>-2</v>
      </c>
      <c r="K54" s="6">
        <v>2</v>
      </c>
      <c r="L54" s="6">
        <v>2</v>
      </c>
      <c r="M54" s="6">
        <v>2</v>
      </c>
      <c r="N54" s="6">
        <v>-2</v>
      </c>
      <c r="O54" s="6">
        <v>2</v>
      </c>
      <c r="P54" s="6">
        <v>2</v>
      </c>
      <c r="Q54" s="6">
        <v>2</v>
      </c>
      <c r="R54" s="6">
        <v>-2</v>
      </c>
      <c r="S54" s="6">
        <v>-2</v>
      </c>
      <c r="T54" s="6">
        <v>-2</v>
      </c>
      <c r="U54" s="6">
        <v>2</v>
      </c>
      <c r="V54" s="6">
        <v>2</v>
      </c>
      <c r="W54" s="6">
        <v>2</v>
      </c>
    </row>
    <row r="55" spans="1:23" x14ac:dyDescent="0.25">
      <c r="A55" s="4">
        <v>5</v>
      </c>
      <c r="B55" s="6">
        <v>-2</v>
      </c>
      <c r="C55" s="6">
        <v>2</v>
      </c>
      <c r="D55" s="6">
        <v>2</v>
      </c>
      <c r="E55" s="6">
        <v>2</v>
      </c>
      <c r="F55" s="6">
        <v>22</v>
      </c>
      <c r="G55" s="6">
        <v>2</v>
      </c>
      <c r="H55" s="6">
        <v>2</v>
      </c>
      <c r="I55" s="6">
        <v>2</v>
      </c>
      <c r="J55" s="6">
        <v>2</v>
      </c>
      <c r="K55" s="6">
        <v>-2</v>
      </c>
      <c r="L55" s="6">
        <v>2</v>
      </c>
      <c r="M55" s="6">
        <v>2</v>
      </c>
      <c r="N55" s="6">
        <v>2</v>
      </c>
      <c r="O55" s="6">
        <v>-2</v>
      </c>
      <c r="P55" s="6">
        <v>2</v>
      </c>
      <c r="Q55" s="6">
        <v>2</v>
      </c>
      <c r="R55" s="6">
        <v>-2</v>
      </c>
      <c r="S55" s="6">
        <v>2</v>
      </c>
      <c r="T55" s="6">
        <v>2</v>
      </c>
      <c r="U55" s="6">
        <v>-2</v>
      </c>
      <c r="V55" s="6">
        <v>-2</v>
      </c>
      <c r="W55" s="6">
        <v>2</v>
      </c>
    </row>
    <row r="56" spans="1:23" x14ac:dyDescent="0.25">
      <c r="A56" s="4">
        <v>6</v>
      </c>
      <c r="B56" s="6">
        <v>-2</v>
      </c>
      <c r="C56" s="6">
        <v>2</v>
      </c>
      <c r="D56" s="6">
        <v>2</v>
      </c>
      <c r="E56" s="6">
        <v>2</v>
      </c>
      <c r="F56" s="6">
        <v>2</v>
      </c>
      <c r="G56" s="6">
        <v>22</v>
      </c>
      <c r="H56" s="6">
        <v>2</v>
      </c>
      <c r="I56" s="6">
        <v>2</v>
      </c>
      <c r="J56" s="6">
        <v>2</v>
      </c>
      <c r="K56" s="6">
        <v>2</v>
      </c>
      <c r="L56" s="6">
        <v>-2</v>
      </c>
      <c r="M56" s="6">
        <v>2</v>
      </c>
      <c r="N56" s="6">
        <v>2</v>
      </c>
      <c r="O56" s="6">
        <v>2</v>
      </c>
      <c r="P56" s="6">
        <v>-2</v>
      </c>
      <c r="Q56" s="6">
        <v>2</v>
      </c>
      <c r="R56" s="6">
        <v>2</v>
      </c>
      <c r="S56" s="6">
        <v>-2</v>
      </c>
      <c r="T56" s="6">
        <v>2</v>
      </c>
      <c r="U56" s="6">
        <v>-2</v>
      </c>
      <c r="V56" s="6">
        <v>2</v>
      </c>
      <c r="W56" s="6">
        <v>-2</v>
      </c>
    </row>
    <row r="57" spans="1:23" x14ac:dyDescent="0.25">
      <c r="A57" s="4">
        <v>7</v>
      </c>
      <c r="B57" s="6">
        <v>-2</v>
      </c>
      <c r="C57" s="6">
        <v>2</v>
      </c>
      <c r="D57" s="6">
        <v>2</v>
      </c>
      <c r="E57" s="6">
        <v>2</v>
      </c>
      <c r="F57" s="6">
        <v>2</v>
      </c>
      <c r="G57" s="6">
        <v>2</v>
      </c>
      <c r="H57" s="6">
        <v>22</v>
      </c>
      <c r="I57" s="6">
        <v>2</v>
      </c>
      <c r="J57" s="6">
        <v>2</v>
      </c>
      <c r="K57" s="6">
        <v>2</v>
      </c>
      <c r="L57" s="6">
        <v>2</v>
      </c>
      <c r="M57" s="6">
        <v>-2</v>
      </c>
      <c r="N57" s="6">
        <v>2</v>
      </c>
      <c r="O57" s="6">
        <v>2</v>
      </c>
      <c r="P57" s="6">
        <v>2</v>
      </c>
      <c r="Q57" s="6">
        <v>-2</v>
      </c>
      <c r="R57" s="6">
        <v>2</v>
      </c>
      <c r="S57" s="6">
        <v>2</v>
      </c>
      <c r="T57" s="6">
        <v>-2</v>
      </c>
      <c r="U57" s="6">
        <v>2</v>
      </c>
      <c r="V57" s="6">
        <v>-2</v>
      </c>
      <c r="W57" s="6">
        <v>-2</v>
      </c>
    </row>
    <row r="58" spans="1:23" x14ac:dyDescent="0.25">
      <c r="A58" s="4">
        <v>8</v>
      </c>
      <c r="B58" s="6">
        <v>2</v>
      </c>
      <c r="C58" s="6">
        <v>-2</v>
      </c>
      <c r="D58" s="6">
        <v>-2</v>
      </c>
      <c r="E58" s="6">
        <v>2</v>
      </c>
      <c r="F58" s="6">
        <v>2</v>
      </c>
      <c r="G58" s="6">
        <v>2</v>
      </c>
      <c r="H58" s="6">
        <v>2</v>
      </c>
      <c r="I58" s="6">
        <v>22</v>
      </c>
      <c r="J58" s="6">
        <v>2</v>
      </c>
      <c r="K58" s="6">
        <v>2</v>
      </c>
      <c r="L58" s="6">
        <v>2</v>
      </c>
      <c r="M58" s="6">
        <v>2</v>
      </c>
      <c r="N58" s="6">
        <v>2</v>
      </c>
      <c r="O58" s="6">
        <v>2</v>
      </c>
      <c r="P58" s="6">
        <v>2</v>
      </c>
      <c r="Q58" s="6">
        <v>2</v>
      </c>
      <c r="R58" s="6">
        <v>-2</v>
      </c>
      <c r="S58" s="6">
        <v>-2</v>
      </c>
      <c r="T58" s="6">
        <v>-2</v>
      </c>
      <c r="U58" s="6">
        <v>-2</v>
      </c>
      <c r="V58" s="6">
        <v>-2</v>
      </c>
      <c r="W58" s="6">
        <v>-2</v>
      </c>
    </row>
    <row r="59" spans="1:23" x14ac:dyDescent="0.25">
      <c r="A59" s="4">
        <v>9</v>
      </c>
      <c r="B59" s="6">
        <v>2</v>
      </c>
      <c r="C59" s="6">
        <v>-2</v>
      </c>
      <c r="D59" s="6">
        <v>2</v>
      </c>
      <c r="E59" s="6">
        <v>-2</v>
      </c>
      <c r="F59" s="6">
        <v>2</v>
      </c>
      <c r="G59" s="6">
        <v>2</v>
      </c>
      <c r="H59" s="6">
        <v>2</v>
      </c>
      <c r="I59" s="6">
        <v>2</v>
      </c>
      <c r="J59" s="6">
        <v>22</v>
      </c>
      <c r="K59" s="6">
        <v>2</v>
      </c>
      <c r="L59" s="6">
        <v>2</v>
      </c>
      <c r="M59" s="6">
        <v>2</v>
      </c>
      <c r="N59" s="6">
        <v>2</v>
      </c>
      <c r="O59" s="6">
        <v>-2</v>
      </c>
      <c r="P59" s="6">
        <v>-2</v>
      </c>
      <c r="Q59" s="6">
        <v>-2</v>
      </c>
      <c r="R59" s="6">
        <v>2</v>
      </c>
      <c r="S59" s="6">
        <v>2</v>
      </c>
      <c r="T59" s="6">
        <v>2</v>
      </c>
      <c r="U59" s="6">
        <v>-2</v>
      </c>
      <c r="V59" s="6">
        <v>-2</v>
      </c>
      <c r="W59" s="6">
        <v>-2</v>
      </c>
    </row>
    <row r="60" spans="1:23" x14ac:dyDescent="0.25">
      <c r="A60" s="4">
        <v>10</v>
      </c>
      <c r="B60" s="6">
        <v>2</v>
      </c>
      <c r="C60" s="6">
        <v>-2</v>
      </c>
      <c r="D60" s="6">
        <v>2</v>
      </c>
      <c r="E60" s="6">
        <v>2</v>
      </c>
      <c r="F60" s="6">
        <v>-2</v>
      </c>
      <c r="G60" s="6">
        <v>2</v>
      </c>
      <c r="H60" s="6">
        <v>2</v>
      </c>
      <c r="I60" s="6">
        <v>2</v>
      </c>
      <c r="J60" s="6">
        <v>2</v>
      </c>
      <c r="K60" s="6">
        <v>22</v>
      </c>
      <c r="L60" s="6">
        <v>2</v>
      </c>
      <c r="M60" s="6">
        <v>2</v>
      </c>
      <c r="N60" s="6">
        <v>-2</v>
      </c>
      <c r="O60" s="6">
        <v>2</v>
      </c>
      <c r="P60" s="6">
        <v>-2</v>
      </c>
      <c r="Q60" s="6">
        <v>-2</v>
      </c>
      <c r="R60" s="6">
        <v>2</v>
      </c>
      <c r="S60" s="6">
        <v>-2</v>
      </c>
      <c r="T60" s="6">
        <v>-2</v>
      </c>
      <c r="U60" s="6">
        <v>2</v>
      </c>
      <c r="V60" s="6">
        <v>2</v>
      </c>
      <c r="W60" s="6">
        <v>-2</v>
      </c>
    </row>
    <row r="61" spans="1:23" x14ac:dyDescent="0.25">
      <c r="A61" s="4">
        <v>11</v>
      </c>
      <c r="B61" s="6">
        <v>2</v>
      </c>
      <c r="C61" s="6">
        <v>-2</v>
      </c>
      <c r="D61" s="6">
        <v>2</v>
      </c>
      <c r="E61" s="6">
        <v>2</v>
      </c>
      <c r="F61" s="6">
        <v>2</v>
      </c>
      <c r="G61" s="6">
        <v>-2</v>
      </c>
      <c r="H61" s="6">
        <v>2</v>
      </c>
      <c r="I61" s="6">
        <v>2</v>
      </c>
      <c r="J61" s="6">
        <v>2</v>
      </c>
      <c r="K61" s="6">
        <v>2</v>
      </c>
      <c r="L61" s="6">
        <v>22</v>
      </c>
      <c r="M61" s="6">
        <v>2</v>
      </c>
      <c r="N61" s="6">
        <v>-2</v>
      </c>
      <c r="O61" s="6">
        <v>-2</v>
      </c>
      <c r="P61" s="6">
        <v>2</v>
      </c>
      <c r="Q61" s="6">
        <v>-2</v>
      </c>
      <c r="R61" s="6">
        <v>-2</v>
      </c>
      <c r="S61" s="6">
        <v>2</v>
      </c>
      <c r="T61" s="6">
        <v>-2</v>
      </c>
      <c r="U61" s="6">
        <v>2</v>
      </c>
      <c r="V61" s="6">
        <v>-2</v>
      </c>
      <c r="W61" s="6">
        <v>2</v>
      </c>
    </row>
    <row r="62" spans="1:23" x14ac:dyDescent="0.25">
      <c r="A62" s="4">
        <v>12</v>
      </c>
      <c r="B62" s="6">
        <v>2</v>
      </c>
      <c r="C62" s="6">
        <v>-2</v>
      </c>
      <c r="D62" s="6">
        <v>2</v>
      </c>
      <c r="E62" s="6">
        <v>2</v>
      </c>
      <c r="F62" s="6">
        <v>2</v>
      </c>
      <c r="G62" s="6">
        <v>2</v>
      </c>
      <c r="H62" s="6">
        <v>-2</v>
      </c>
      <c r="I62" s="6">
        <v>2</v>
      </c>
      <c r="J62" s="6">
        <v>2</v>
      </c>
      <c r="K62" s="6">
        <v>2</v>
      </c>
      <c r="L62" s="6">
        <v>2</v>
      </c>
      <c r="M62" s="6">
        <v>22</v>
      </c>
      <c r="N62" s="6">
        <v>-2</v>
      </c>
      <c r="O62" s="6">
        <v>-2</v>
      </c>
      <c r="P62" s="6">
        <v>-2</v>
      </c>
      <c r="Q62" s="6">
        <v>2</v>
      </c>
      <c r="R62" s="6">
        <v>-2</v>
      </c>
      <c r="S62" s="6">
        <v>-2</v>
      </c>
      <c r="T62" s="6">
        <v>2</v>
      </c>
      <c r="U62" s="6">
        <v>-2</v>
      </c>
      <c r="V62" s="6">
        <v>2</v>
      </c>
      <c r="W62" s="6">
        <v>2</v>
      </c>
    </row>
    <row r="63" spans="1:23" x14ac:dyDescent="0.25">
      <c r="A63" s="4">
        <v>13</v>
      </c>
      <c r="B63" s="6">
        <v>2</v>
      </c>
      <c r="C63" s="6">
        <v>2</v>
      </c>
      <c r="D63" s="6">
        <v>-2</v>
      </c>
      <c r="E63" s="6">
        <v>-2</v>
      </c>
      <c r="F63" s="6">
        <v>2</v>
      </c>
      <c r="G63" s="6">
        <v>2</v>
      </c>
      <c r="H63" s="6">
        <v>2</v>
      </c>
      <c r="I63" s="6">
        <v>2</v>
      </c>
      <c r="J63" s="6">
        <v>2</v>
      </c>
      <c r="K63" s="6">
        <v>-2</v>
      </c>
      <c r="L63" s="6">
        <v>-2</v>
      </c>
      <c r="M63" s="6">
        <v>-2</v>
      </c>
      <c r="N63" s="6">
        <v>22</v>
      </c>
      <c r="O63" s="6">
        <v>2</v>
      </c>
      <c r="P63" s="6">
        <v>2</v>
      </c>
      <c r="Q63" s="6">
        <v>2</v>
      </c>
      <c r="R63" s="6">
        <v>2</v>
      </c>
      <c r="S63" s="6">
        <v>2</v>
      </c>
      <c r="T63" s="6">
        <v>2</v>
      </c>
      <c r="U63" s="6">
        <v>-2</v>
      </c>
      <c r="V63" s="6">
        <v>-2</v>
      </c>
      <c r="W63" s="6">
        <v>-2</v>
      </c>
    </row>
    <row r="64" spans="1:23" x14ac:dyDescent="0.25">
      <c r="A64" s="4">
        <v>14</v>
      </c>
      <c r="B64" s="6">
        <v>2</v>
      </c>
      <c r="C64" s="6">
        <v>2</v>
      </c>
      <c r="D64" s="6">
        <v>-2</v>
      </c>
      <c r="E64" s="6">
        <v>2</v>
      </c>
      <c r="F64" s="6">
        <v>-2</v>
      </c>
      <c r="G64" s="6">
        <v>2</v>
      </c>
      <c r="H64" s="6">
        <v>2</v>
      </c>
      <c r="I64" s="6">
        <v>2</v>
      </c>
      <c r="J64" s="6">
        <v>-2</v>
      </c>
      <c r="K64" s="6">
        <v>2</v>
      </c>
      <c r="L64" s="6">
        <v>-2</v>
      </c>
      <c r="M64" s="6">
        <v>-2</v>
      </c>
      <c r="N64" s="6">
        <v>2</v>
      </c>
      <c r="O64" s="6">
        <v>22</v>
      </c>
      <c r="P64" s="6">
        <v>2</v>
      </c>
      <c r="Q64" s="6">
        <v>2</v>
      </c>
      <c r="R64" s="6">
        <v>2</v>
      </c>
      <c r="S64" s="6">
        <v>-2</v>
      </c>
      <c r="T64" s="6">
        <v>-2</v>
      </c>
      <c r="U64" s="6">
        <v>2</v>
      </c>
      <c r="V64" s="6">
        <v>2</v>
      </c>
      <c r="W64" s="6">
        <v>-2</v>
      </c>
    </row>
    <row r="65" spans="1:23" x14ac:dyDescent="0.25">
      <c r="A65" s="4">
        <v>15</v>
      </c>
      <c r="B65" s="6">
        <v>2</v>
      </c>
      <c r="C65" s="6">
        <v>2</v>
      </c>
      <c r="D65" s="6">
        <v>-2</v>
      </c>
      <c r="E65" s="6">
        <v>2</v>
      </c>
      <c r="F65" s="6">
        <v>2</v>
      </c>
      <c r="G65" s="6">
        <v>-2</v>
      </c>
      <c r="H65" s="6">
        <v>2</v>
      </c>
      <c r="I65" s="6">
        <v>2</v>
      </c>
      <c r="J65" s="6">
        <v>-2</v>
      </c>
      <c r="K65" s="6">
        <v>-2</v>
      </c>
      <c r="L65" s="6">
        <v>2</v>
      </c>
      <c r="M65" s="6">
        <v>-2</v>
      </c>
      <c r="N65" s="6">
        <v>2</v>
      </c>
      <c r="O65" s="6">
        <v>2</v>
      </c>
      <c r="P65" s="6">
        <v>22</v>
      </c>
      <c r="Q65" s="6">
        <v>2</v>
      </c>
      <c r="R65" s="6">
        <v>-2</v>
      </c>
      <c r="S65" s="6">
        <v>2</v>
      </c>
      <c r="T65" s="6">
        <v>-2</v>
      </c>
      <c r="U65" s="6">
        <v>2</v>
      </c>
      <c r="V65" s="6">
        <v>-2</v>
      </c>
      <c r="W65" s="6">
        <v>2</v>
      </c>
    </row>
    <row r="66" spans="1:23" x14ac:dyDescent="0.25">
      <c r="A66" s="4">
        <v>16</v>
      </c>
      <c r="B66" s="6">
        <v>2</v>
      </c>
      <c r="C66" s="6">
        <v>2</v>
      </c>
      <c r="D66" s="6">
        <v>-2</v>
      </c>
      <c r="E66" s="6">
        <v>2</v>
      </c>
      <c r="F66" s="6">
        <v>2</v>
      </c>
      <c r="G66" s="6">
        <v>2</v>
      </c>
      <c r="H66" s="6">
        <v>-2</v>
      </c>
      <c r="I66" s="6">
        <v>2</v>
      </c>
      <c r="J66" s="6">
        <v>-2</v>
      </c>
      <c r="K66" s="6">
        <v>-2</v>
      </c>
      <c r="L66" s="6">
        <v>-2</v>
      </c>
      <c r="M66" s="6">
        <v>2</v>
      </c>
      <c r="N66" s="6">
        <v>2</v>
      </c>
      <c r="O66" s="6">
        <v>2</v>
      </c>
      <c r="P66" s="6">
        <v>2</v>
      </c>
      <c r="Q66" s="6">
        <v>22</v>
      </c>
      <c r="R66" s="6">
        <v>-2</v>
      </c>
      <c r="S66" s="6">
        <v>-2</v>
      </c>
      <c r="T66" s="6">
        <v>2</v>
      </c>
      <c r="U66" s="6">
        <v>-2</v>
      </c>
      <c r="V66" s="6">
        <v>2</v>
      </c>
      <c r="W66" s="6">
        <v>2</v>
      </c>
    </row>
    <row r="67" spans="1:23" x14ac:dyDescent="0.25">
      <c r="A67" s="4">
        <v>17</v>
      </c>
      <c r="B67" s="6">
        <v>2</v>
      </c>
      <c r="C67" s="6">
        <v>2</v>
      </c>
      <c r="D67" s="6">
        <v>2</v>
      </c>
      <c r="E67" s="6">
        <v>-2</v>
      </c>
      <c r="F67" s="6">
        <v>-2</v>
      </c>
      <c r="G67" s="6">
        <v>2</v>
      </c>
      <c r="H67" s="6">
        <v>2</v>
      </c>
      <c r="I67" s="6">
        <v>-2</v>
      </c>
      <c r="J67" s="6">
        <v>2</v>
      </c>
      <c r="K67" s="6">
        <v>2</v>
      </c>
      <c r="L67" s="6">
        <v>-2</v>
      </c>
      <c r="M67" s="6">
        <v>-2</v>
      </c>
      <c r="N67" s="6">
        <v>2</v>
      </c>
      <c r="O67" s="6">
        <v>2</v>
      </c>
      <c r="P67" s="6">
        <v>-2</v>
      </c>
      <c r="Q67" s="6">
        <v>-2</v>
      </c>
      <c r="R67" s="6">
        <v>22</v>
      </c>
      <c r="S67" s="6">
        <v>2</v>
      </c>
      <c r="T67" s="6">
        <v>2</v>
      </c>
      <c r="U67" s="6">
        <v>2</v>
      </c>
      <c r="V67" s="6">
        <v>2</v>
      </c>
      <c r="W67" s="6">
        <v>-2</v>
      </c>
    </row>
    <row r="68" spans="1:23" x14ac:dyDescent="0.25">
      <c r="A68" s="4">
        <v>18</v>
      </c>
      <c r="B68" s="6">
        <v>2</v>
      </c>
      <c r="C68" s="6">
        <v>2</v>
      </c>
      <c r="D68" s="6">
        <v>2</v>
      </c>
      <c r="E68" s="6">
        <v>-2</v>
      </c>
      <c r="F68" s="6">
        <v>2</v>
      </c>
      <c r="G68" s="6">
        <v>-2</v>
      </c>
      <c r="H68" s="6">
        <v>2</v>
      </c>
      <c r="I68" s="6">
        <v>-2</v>
      </c>
      <c r="J68" s="6">
        <v>2</v>
      </c>
      <c r="K68" s="6">
        <v>-2</v>
      </c>
      <c r="L68" s="6">
        <v>2</v>
      </c>
      <c r="M68" s="6">
        <v>-2</v>
      </c>
      <c r="N68" s="6">
        <v>2</v>
      </c>
      <c r="O68" s="6">
        <v>-2</v>
      </c>
      <c r="P68" s="6">
        <v>2</v>
      </c>
      <c r="Q68" s="6">
        <v>-2</v>
      </c>
      <c r="R68" s="6">
        <v>2</v>
      </c>
      <c r="S68" s="6">
        <v>22</v>
      </c>
      <c r="T68" s="6">
        <v>2</v>
      </c>
      <c r="U68" s="6">
        <v>2</v>
      </c>
      <c r="V68" s="6">
        <v>-2</v>
      </c>
      <c r="W68" s="6">
        <v>2</v>
      </c>
    </row>
    <row r="69" spans="1:23" x14ac:dyDescent="0.25">
      <c r="A69" s="4">
        <v>19</v>
      </c>
      <c r="B69" s="6">
        <v>2</v>
      </c>
      <c r="C69" s="6">
        <v>2</v>
      </c>
      <c r="D69" s="6">
        <v>2</v>
      </c>
      <c r="E69" s="6">
        <v>-2</v>
      </c>
      <c r="F69" s="6">
        <v>2</v>
      </c>
      <c r="G69" s="6">
        <v>2</v>
      </c>
      <c r="H69" s="6">
        <v>-2</v>
      </c>
      <c r="I69" s="6">
        <v>-2</v>
      </c>
      <c r="J69" s="6">
        <v>2</v>
      </c>
      <c r="K69" s="6">
        <v>-2</v>
      </c>
      <c r="L69" s="6">
        <v>-2</v>
      </c>
      <c r="M69" s="6">
        <v>2</v>
      </c>
      <c r="N69" s="6">
        <v>2</v>
      </c>
      <c r="O69" s="6">
        <v>-2</v>
      </c>
      <c r="P69" s="6">
        <v>-2</v>
      </c>
      <c r="Q69" s="6">
        <v>2</v>
      </c>
      <c r="R69" s="6">
        <v>2</v>
      </c>
      <c r="S69" s="6">
        <v>2</v>
      </c>
      <c r="T69" s="6">
        <v>22</v>
      </c>
      <c r="U69" s="6">
        <v>-2</v>
      </c>
      <c r="V69" s="6">
        <v>2</v>
      </c>
      <c r="W69" s="6">
        <v>2</v>
      </c>
    </row>
    <row r="70" spans="1:23" x14ac:dyDescent="0.25">
      <c r="A70" s="4">
        <v>20</v>
      </c>
      <c r="B70" s="6">
        <v>2</v>
      </c>
      <c r="C70" s="6">
        <v>2</v>
      </c>
      <c r="D70" s="6">
        <v>2</v>
      </c>
      <c r="E70" s="6">
        <v>2</v>
      </c>
      <c r="F70" s="6">
        <v>-2</v>
      </c>
      <c r="G70" s="6">
        <v>-2</v>
      </c>
      <c r="H70" s="6">
        <v>2</v>
      </c>
      <c r="I70" s="6">
        <v>-2</v>
      </c>
      <c r="J70" s="6">
        <v>-2</v>
      </c>
      <c r="K70" s="6">
        <v>2</v>
      </c>
      <c r="L70" s="6">
        <v>2</v>
      </c>
      <c r="M70" s="6">
        <v>-2</v>
      </c>
      <c r="N70" s="6">
        <v>-2</v>
      </c>
      <c r="O70" s="6">
        <v>2</v>
      </c>
      <c r="P70" s="6">
        <v>2</v>
      </c>
      <c r="Q70" s="6">
        <v>-2</v>
      </c>
      <c r="R70" s="6">
        <v>2</v>
      </c>
      <c r="S70" s="6">
        <v>2</v>
      </c>
      <c r="T70" s="6">
        <v>-2</v>
      </c>
      <c r="U70" s="6">
        <v>22</v>
      </c>
      <c r="V70" s="6">
        <v>2</v>
      </c>
      <c r="W70" s="6">
        <v>2</v>
      </c>
    </row>
    <row r="71" spans="1:23" x14ac:dyDescent="0.25">
      <c r="A71" s="4">
        <v>21</v>
      </c>
      <c r="B71" s="6">
        <v>2</v>
      </c>
      <c r="C71" s="6">
        <v>2</v>
      </c>
      <c r="D71" s="6">
        <v>2</v>
      </c>
      <c r="E71" s="6">
        <v>2</v>
      </c>
      <c r="F71" s="6">
        <v>-2</v>
      </c>
      <c r="G71" s="6">
        <v>2</v>
      </c>
      <c r="H71" s="6">
        <v>-2</v>
      </c>
      <c r="I71" s="6">
        <v>-2</v>
      </c>
      <c r="J71" s="6">
        <v>-2</v>
      </c>
      <c r="K71" s="6">
        <v>2</v>
      </c>
      <c r="L71" s="6">
        <v>-2</v>
      </c>
      <c r="M71" s="6">
        <v>2</v>
      </c>
      <c r="N71" s="6">
        <v>-2</v>
      </c>
      <c r="O71" s="6">
        <v>2</v>
      </c>
      <c r="P71" s="6">
        <v>-2</v>
      </c>
      <c r="Q71" s="6">
        <v>2</v>
      </c>
      <c r="R71" s="6">
        <v>2</v>
      </c>
      <c r="S71" s="6">
        <v>-2</v>
      </c>
      <c r="T71" s="6">
        <v>2</v>
      </c>
      <c r="U71" s="6">
        <v>2</v>
      </c>
      <c r="V71" s="6">
        <v>22</v>
      </c>
      <c r="W71" s="6">
        <v>2</v>
      </c>
    </row>
    <row r="72" spans="1:23" x14ac:dyDescent="0.25">
      <c r="A72" s="4">
        <v>22</v>
      </c>
      <c r="B72" s="6">
        <v>2</v>
      </c>
      <c r="C72" s="6">
        <v>2</v>
      </c>
      <c r="D72" s="6">
        <v>2</v>
      </c>
      <c r="E72" s="6">
        <v>2</v>
      </c>
      <c r="F72" s="6">
        <v>2</v>
      </c>
      <c r="G72" s="6">
        <v>-2</v>
      </c>
      <c r="H72" s="6">
        <v>-2</v>
      </c>
      <c r="I72" s="6">
        <v>-2</v>
      </c>
      <c r="J72" s="6">
        <v>-2</v>
      </c>
      <c r="K72" s="6">
        <v>-2</v>
      </c>
      <c r="L72" s="6">
        <v>2</v>
      </c>
      <c r="M72" s="6">
        <v>2</v>
      </c>
      <c r="N72" s="6">
        <v>-2</v>
      </c>
      <c r="O72" s="6">
        <v>-2</v>
      </c>
      <c r="P72" s="6">
        <v>2</v>
      </c>
      <c r="Q72" s="6">
        <v>2</v>
      </c>
      <c r="R72" s="6">
        <v>-2</v>
      </c>
      <c r="S72" s="6">
        <v>2</v>
      </c>
      <c r="T72" s="6">
        <v>2</v>
      </c>
      <c r="U72" s="6">
        <v>2</v>
      </c>
      <c r="V72" s="6">
        <v>2</v>
      </c>
      <c r="W72" s="6">
        <v>22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Feuilles de calcul</vt:lpstr>
      </vt:variant>
      <vt:variant>
        <vt:i4>5</vt:i4>
      </vt:variant>
      <vt:variant>
        <vt:lpstr>Graphiques</vt:lpstr>
      </vt:variant>
      <vt:variant>
        <vt:i4>2</vt:i4>
      </vt:variant>
      <vt:variant>
        <vt:lpstr>Plages nommées</vt:lpstr>
      </vt:variant>
      <vt:variant>
        <vt:i4>6</vt:i4>
      </vt:variant>
    </vt:vector>
  </HeadingPairs>
  <TitlesOfParts>
    <vt:vector size="13" baseType="lpstr">
      <vt:lpstr>Table de RECHTSCHAFFNER</vt:lpstr>
      <vt:lpstr>Plan d'expériences</vt:lpstr>
      <vt:lpstr>Plan d'expérimentations</vt:lpstr>
      <vt:lpstr>Estimation</vt:lpstr>
      <vt:lpstr>Espace mathématique</vt:lpstr>
      <vt:lpstr>Graphe des effets moyens</vt:lpstr>
      <vt:lpstr>Couplage Puissance Epaisseur</vt:lpstr>
      <vt:lpstr>Alim</vt:lpstr>
      <vt:lpstr>tX</vt:lpstr>
      <vt:lpstr>X</vt:lpstr>
      <vt:lpstr>X_1</vt:lpstr>
      <vt:lpstr>Xfact</vt:lpstr>
      <vt:lpstr>Y</vt:lpstr>
    </vt:vector>
  </TitlesOfParts>
  <Company>IUT Orleans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DELPLANQUE Luc</dc:creator>
  <cp:lastModifiedBy>DELPLANQUE Luc</cp:lastModifiedBy>
  <dcterms:created xsi:type="dcterms:W3CDTF">2016-07-30T08:28:26Z</dcterms:created>
  <dcterms:modified xsi:type="dcterms:W3CDTF">2016-07-30T17:42:57Z</dcterms:modified>
</cp:coreProperties>
</file>