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4"/>
  </bookViews>
  <sheets>
    <sheet name="Bilan N-1" sheetId="1" r:id="rId1"/>
    <sheet name="Bilan N" sheetId="2" r:id="rId2"/>
    <sheet name="Tableau de résultat" sheetId="3" r:id="rId3"/>
    <sheet name="Annexes" sheetId="4" r:id="rId4"/>
    <sheet name="SIG" sheetId="5" r:id="rId5"/>
    <sheet name="CAF" sheetId="6" r:id="rId6"/>
    <sheet name="Bilans fonctionnels" sheetId="7" r:id="rId7"/>
    <sheet name="Analyse des bilans fonctionnels" sheetId="8" r:id="rId8"/>
    <sheet name="Tableau de financement I" sheetId="9" r:id="rId9"/>
    <sheet name="Tableau de financement II" sheetId="10" r:id="rId10"/>
    <sheet name="ETE" sheetId="11" r:id="rId11"/>
  </sheets>
  <definedNames/>
  <calcPr fullCalcOnLoad="1"/>
</workbook>
</file>

<file path=xl/sharedStrings.xml><?xml version="1.0" encoding="utf-8"?>
<sst xmlns="http://schemas.openxmlformats.org/spreadsheetml/2006/main" count="559" uniqueCount="369">
  <si>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</si>
  <si>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</si>
  <si>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</si>
  <si>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</si>
  <si>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</si>
  <si>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</si>
  <si>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</si>
  <si>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</si>
  <si>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</si>
  <si>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</si>
  <si>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</si>
  <si>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 xml:space="preserve">Reprises sur provisions et </t>
  </si>
  <si>
    <t>transferts de charges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</si>
  <si>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</si>
  <si>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</si>
  <si>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</si>
  <si>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</si>
  <si>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</si>
  <si>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</si>
  <si>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</si>
  <si>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</si>
  <si>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</si>
  <si>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</si>
  <si>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</si>
  <si>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</si>
  <si>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</si>
  <si>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</si>
  <si>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</si>
  <si>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</si>
  <si>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</si>
  <si>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</si>
  <si>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</si>
  <si>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</si>
  <si>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</si>
  <si>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</si>
  <si>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</si>
  <si>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</si>
  <si>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</si>
  <si>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</si>
  <si>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</si>
  <si>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</si>
  <si>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</si>
  <si>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</si>
  <si>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</si>
  <si>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</si>
  <si>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</si>
  <si>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</si>
  <si>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</si>
  <si>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</si>
  <si>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</si>
  <si>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</si>
  <si>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</si>
  <si>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</si>
  <si>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</si>
  <si>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</si>
  <si>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</si>
  <si>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</si>
  <si>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</si>
  <si>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</si>
  <si>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</si>
  <si>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</si>
  <si>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</si>
  <si>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</si>
  <si>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</si>
  <si>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</si>
  <si>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</si>
  <si>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</si>
  <si>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</si>
  <si>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</si>
  <si>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</si>
  <si>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</si>
  <si>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</si>
  <si>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</si>
  <si>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</si>
  <si>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</si>
  <si>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</si>
  <si>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</si>
  <si>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</si>
  <si>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</si>
  <si>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</si>
  <si>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</si>
  <si>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</si>
  <si>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</si>
  <si>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</si>
  <si>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</si>
  <si>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</si>
  <si>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</si>
  <si>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</si>
  <si>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</si>
  <si>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</si>
  <si>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</si>
  <si>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</si>
  <si>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</si>
  <si>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</si>
  <si>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</si>
  <si>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</si>
  <si>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</si>
  <si>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</si>
  <si>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</si>
  <si>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</si>
  <si>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</si>
  <si>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</si>
  <si>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</si>
  <si>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</si>
  <si>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</si>
  <si>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</si>
  <si>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</si>
  <si>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</si>
  <si>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</si>
  <si>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</si>
  <si>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</si>
  <si>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</si>
  <si>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</si>
  <si>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</si>
  <si>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</si>
  <si>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</si>
  <si>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</si>
  <si>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</si>
  <si>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</si>
  <si>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</si>
  <si>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</si>
  <si>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</si>
  <si>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</si>
  <si>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</si>
  <si>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</si>
  <si>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</si>
  <si>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</si>
  <si>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</si>
  <si>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</si>
  <si>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</si>
  <si>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</si>
  <si>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</si>
  <si>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</si>
  <si>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</si>
  <si>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</si>
  <si>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</si>
  <si>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</si>
  <si>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</si>
  <si>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</si>
  <si>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</si>
  <si>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</si>
  <si>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</si>
  <si>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</si>
  <si>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</si>
  <si>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</si>
  <si>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</si>
  <si>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</si>
  <si>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</si>
  <si>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</si>
  <si>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</si>
  <si>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</si>
  <si>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</si>
  <si>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</si>
  <si>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</si>
  <si>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</si>
  <si>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</si>
  <si>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</si>
  <si>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marchandises</t>
  </si>
  <si>
    <t>Variations de stocks de marchandises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</si>
  <si>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</si>
  <si>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</si>
  <si>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</si>
  <si>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</si>
  <si>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</si>
  <si>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</si>
  <si>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</si>
  <si>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</si>
  <si>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</si>
  <si>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Dotations amort, dépréc et provisions financières</t>
  </si>
  <si>
    <t>Intérêts et charges assimilées</t>
  </si>
  <si>
    <t>Différences négatives de change</t>
  </si>
  <si>
    <t>Charges nettes sur cession de VMP</t>
  </si>
  <si>
    <t>Charges except / opérations de gestion</t>
  </si>
  <si>
    <t>Charges except / opérations en capital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</si>
  <si>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</si>
  <si>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</si>
  <si>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</si>
  <si>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</si>
  <si>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</si>
  <si>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</si>
  <si>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</si>
  <si>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Produits except / opérations de gestion</t>
  </si>
  <si>
    <t>Produits except / opérations en capital</t>
  </si>
  <si>
    <t>Reprises sur dépr, prov et transfert charges exceptionnelles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</si>
  <si>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</si>
  <si>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</si>
  <si>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</si>
  <si>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</si>
  <si>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</si>
  <si>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</si>
  <si>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</si>
  <si>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</si>
  <si>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</si>
  <si>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</si>
  <si>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</si>
  <si>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</si>
  <si>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</si>
  <si>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</si>
  <si>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</si>
  <si>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</si>
  <si>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</si>
  <si>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</si>
  <si>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</si>
  <si>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</si>
  <si>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</si>
  <si>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</si>
  <si>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</si>
  <si>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Charges à répartir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</si>
  <si>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</si>
  <si>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</si>
  <si>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</si>
  <si>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</si>
  <si>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</si>
  <si>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</si>
  <si>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</si>
  <si>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</si>
  <si>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</si>
  <si>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</si>
  <si>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</si>
  <si>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</si>
  <si>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</si>
  <si>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</si>
  <si>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</si>
  <si>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</si>
  <si>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</si>
  <si>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</si>
  <si>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Résultat de l'exercice (B ou P)</t>
  </si>
  <si>
    <t xml:space="preserve">Achats d'autres approvisionnements </t>
  </si>
  <si>
    <t>Achats de sous traitance</t>
  </si>
  <si>
    <t>Achats non stockés de matières et fournitures</t>
  </si>
  <si>
    <t>Personnel extérieur</t>
  </si>
  <si>
    <t>Redevances de crédit bail</t>
  </si>
  <si>
    <t>Autres services extérieurs</t>
  </si>
  <si>
    <t>Autres charges d'exploitation</t>
  </si>
  <si>
    <t>Escomptes accordés</t>
  </si>
  <si>
    <t>Escomptes obtenus</t>
  </si>
  <si>
    <t>Valeur Comptable des Eléménts d'Actif Cédés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</si>
  <si>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</si>
  <si>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</si>
  <si>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</si>
  <si>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</si>
  <si>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</si>
  <si>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Reprises / provisions, dépréciations d'exploitation</t>
  </si>
  <si>
    <t>Transferts de charges d'exploitation</t>
  </si>
  <si>
    <t>Autres produits d'exploitation</t>
  </si>
  <si>
    <t>Consommations en provenance des tiers</t>
  </si>
  <si>
    <t>Variations de stocks de Mat Prem et Approv</t>
  </si>
  <si>
    <t>Reprises dépréciat, provis, transfert ch financ</t>
  </si>
  <si>
    <t>Dotations aux Amortissements Dépréciations et Provisions</t>
  </si>
  <si>
    <t>SIG</t>
  </si>
  <si>
    <t>Tableau des immobilisations</t>
  </si>
  <si>
    <t>Valeur brute à l'ouverture</t>
  </si>
  <si>
    <t>Diminution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</si>
  <si>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</si>
  <si>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</si>
  <si>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</si>
  <si>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</si>
  <si>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</si>
  <si>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</si>
  <si>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</si>
  <si>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</si>
  <si>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</si>
  <si>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</si>
  <si>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</si>
  <si>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</si>
  <si>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</si>
  <si>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</si>
  <si>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Autres dettes diverses (2)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</si>
  <si>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</si>
  <si>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</si>
  <si>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</si>
  <si>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</si>
  <si>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</si>
  <si>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</si>
  <si>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</si>
  <si>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Provisions règlementées</t>
  </si>
  <si>
    <t>Titres immobilisés</t>
  </si>
  <si>
    <t>Stocks de matières</t>
  </si>
  <si>
    <t>Emprunts et dettes financières diverses (2)</t>
  </si>
  <si>
    <t>Prêts (3)</t>
  </si>
  <si>
    <t>Produits de Cession d'Eléments d'Actif (1)</t>
  </si>
  <si>
    <t>(1) Cession d'immobilisations corporelles</t>
  </si>
  <si>
    <t>(1) Cession d'immobilisations financières</t>
  </si>
  <si>
    <t>Dettes (3)</t>
  </si>
  <si>
    <t>Redevance de crédit bail</t>
  </si>
  <si>
    <t xml:space="preserve">dont amortissement </t>
  </si>
  <si>
    <t>dont charges financières</t>
  </si>
  <si>
    <t>NB : après retraitements des redevances de crédit-bail</t>
  </si>
  <si>
    <t>EBE</t>
  </si>
  <si>
    <t xml:space="preserve"> Variation BFRE</t>
  </si>
  <si>
    <t>Impôts sur bénéfices</t>
  </si>
  <si>
    <t>Remboursement d'emprunts</t>
  </si>
  <si>
    <t>Dividendes</t>
  </si>
  <si>
    <t>Acquisitions d'immobilisations</t>
  </si>
  <si>
    <t>Emprunts auprès éts de crédit (1)</t>
  </si>
  <si>
    <t>Brut N-1</t>
  </si>
  <si>
    <t xml:space="preserve">(1) Dont concours bancaires courants et </t>
  </si>
  <si>
    <t xml:space="preserve">      Effets escomptés non échus :</t>
  </si>
  <si>
    <t>(2) dont dividendes à payer :</t>
  </si>
  <si>
    <t>(3) dont à moins d'un an :</t>
  </si>
  <si>
    <t xml:space="preserve">      Bien en crédit-bail :</t>
  </si>
  <si>
    <t xml:space="preserve">      soldes créditeurs de banques :</t>
  </si>
  <si>
    <t>(2) dont intérêts courus sur emprunts :</t>
  </si>
  <si>
    <t>(3) dont intérêts courus sur prêts :</t>
  </si>
  <si>
    <t>SA ORS - Bilan au 31/12/N-1 (après répartition des bénéfices)</t>
  </si>
  <si>
    <t>Totaux 
Partiels</t>
  </si>
  <si>
    <t>Totaux
Partiels</t>
  </si>
  <si>
    <t>SA ORS - Tableau de résultat au 31/12/N</t>
  </si>
  <si>
    <t>Informations complémentaires</t>
  </si>
  <si>
    <t>Les charges à répartir concernent des frais d'émission d'emprunts.</t>
  </si>
  <si>
    <t>SA ORS - Annexes et informations complémentaires</t>
  </si>
  <si>
    <t>SA ORS - Tableau des Soldes Intermédiaires de Gestion</t>
  </si>
  <si>
    <t>Total</t>
  </si>
  <si>
    <t>Produits des cessions d'éléments d'actif</t>
  </si>
  <si>
    <t>Plus  ou moins values sur cessions</t>
  </si>
  <si>
    <t>EBE (ou insuffisance)</t>
  </si>
  <si>
    <t>Consommation de l'exercice en provenance de tiers</t>
  </si>
  <si>
    <t>Quotes-parts de résultat sur opérations faites en commun</t>
  </si>
  <si>
    <t>Méthode soustractive</t>
  </si>
  <si>
    <t>Méthode additive</t>
  </si>
  <si>
    <t>SA ORS - Capacité d'autofinancement de l'exercice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</si>
  <si>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</si>
  <si>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</si>
  <si>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</si>
  <si>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</si>
  <si>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</si>
  <si>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Produits exceptionnels sur opérations de gestion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</si>
  <si>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</si>
  <si>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</si>
  <si>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</si>
  <si>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</si>
  <si>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</si>
  <si>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</si>
  <si>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Charges exceptionnelles sur opérations de gestion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</si>
  <si>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</si>
  <si>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</si>
  <si>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</si>
  <si>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</si>
  <si>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</si>
  <si>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</si>
  <si>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Total des charges calculées</t>
  </si>
  <si>
    <t>Reprises d'exploitation</t>
  </si>
  <si>
    <t>Reprises financières</t>
  </si>
  <si>
    <t>Reprises exceptionnelles</t>
  </si>
  <si>
    <t>produits des cessions d'éléments d'actif</t>
  </si>
  <si>
    <t>Quote-part de subventions d'investissement virée au résultat</t>
  </si>
  <si>
    <t>Total des produits calculés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</si>
  <si>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</si>
  <si>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</si>
  <si>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</si>
  <si>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</si>
  <si>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</si>
  <si>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</si>
  <si>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</si>
  <si>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SA ORS - Bilans fonctionnels</t>
  </si>
  <si>
    <t xml:space="preserve">Variations </t>
  </si>
  <si>
    <t>FRNG = BFRE + BFRHE + TN</t>
  </si>
  <si>
    <t>SA ORS - Analyse du bilan fonctionnel</t>
  </si>
  <si>
    <t>SA ORS - Tableau de financement (Partie I)</t>
  </si>
  <si>
    <t>Variation du fonds de roulement net global (ressource nette)</t>
  </si>
  <si>
    <t>Variation du fonds de roulement net global (emploi net)</t>
  </si>
  <si>
    <t>Exercice N</t>
  </si>
  <si>
    <t>SA ORS - Tableau de financement (Partie II)</t>
  </si>
  <si>
    <t>SA ORS - Calcul de l'Excédent de Trésorerie d'Exploitation (ETE)</t>
  </si>
  <si>
    <t>ETE</t>
  </si>
  <si>
    <t>Excédent de Trésorerie d'Exploitation (ETE)</t>
  </si>
  <si>
    <t>SA ORS - Affectation de l'Excédent de Trésorerie d'Exploitation (ETE)</t>
  </si>
  <si>
    <t>SA ORS - Bilan au 31/12/N (avant affectation des résultats)</t>
  </si>
  <si>
    <t>Dotations Amorti Dépréci et Prov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</si>
</sst>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90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8" fillId="33" borderId="12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Alignment="1">
      <alignment/>
    </xf>
    <xf numFmtId="0" fontId="15" fillId="10" borderId="11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4" fontId="12" fillId="33" borderId="12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4" fontId="12" fillId="33" borderId="12" xfId="0" applyNumberFormat="1" applyFont="1" applyFill="1" applyBorder="1" applyAlignment="1">
      <alignment horizontal="right"/>
    </xf>
    <xf numFmtId="0" fontId="16" fillId="33" borderId="13" xfId="0" applyFont="1" applyFill="1" applyBorder="1" applyAlignment="1">
      <alignment/>
    </xf>
    <xf numFmtId="0" fontId="16" fillId="33" borderId="13" xfId="0" applyFont="1" applyFill="1" applyBorder="1" applyAlignment="1">
      <alignment horizontal="right"/>
    </xf>
    <xf numFmtId="4" fontId="15" fillId="0" borderId="12" xfId="0" applyNumberFormat="1" applyFont="1" applyBorder="1" applyAlignment="1">
      <alignment/>
    </xf>
    <xf numFmtId="0" fontId="12" fillId="33" borderId="13" xfId="0" applyFont="1" applyFill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5" fillId="33" borderId="11" xfId="0" applyNumberFormat="1" applyFont="1" applyFill="1" applyBorder="1" applyAlignment="1">
      <alignment horizontal="right"/>
    </xf>
    <xf numFmtId="4" fontId="15" fillId="0" borderId="14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4" fontId="12" fillId="0" borderId="12" xfId="0" applyNumberFormat="1" applyFont="1" applyBorder="1" applyAlignment="1">
      <alignment/>
    </xf>
    <xf numFmtId="0" fontId="16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left"/>
    </xf>
    <xf numFmtId="4" fontId="17" fillId="33" borderId="12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2" fillId="33" borderId="0" xfId="0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4" fontId="12" fillId="33" borderId="11" xfId="0" applyNumberFormat="1" applyFont="1" applyFill="1" applyBorder="1" applyAlignment="1">
      <alignment horizontal="right"/>
    </xf>
    <xf numFmtId="4" fontId="15" fillId="33" borderId="14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left"/>
    </xf>
    <xf numFmtId="4" fontId="12" fillId="0" borderId="18" xfId="0" applyNumberFormat="1" applyFont="1" applyBorder="1" applyAlignment="1">
      <alignment horizontal="right"/>
    </xf>
    <xf numFmtId="0" fontId="12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12" fillId="0" borderId="13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33" borderId="14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2" fillId="33" borderId="18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 horizontal="right"/>
    </xf>
    <xf numFmtId="0" fontId="15" fillId="8" borderId="11" xfId="0" applyFont="1" applyFill="1" applyBorder="1" applyAlignment="1">
      <alignment horizontal="right"/>
    </xf>
    <xf numFmtId="0" fontId="15" fillId="34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33" borderId="0" xfId="0" applyFont="1" applyFill="1" applyAlignment="1">
      <alignment wrapText="1"/>
    </xf>
    <xf numFmtId="0" fontId="15" fillId="33" borderId="11" xfId="0" applyFont="1" applyFill="1" applyBorder="1" applyAlignment="1">
      <alignment horizontal="right" wrapText="1"/>
    </xf>
    <xf numFmtId="0" fontId="15" fillId="33" borderId="22" xfId="0" applyFont="1" applyFill="1" applyBorder="1" applyAlignment="1">
      <alignment horizontal="right" wrapText="1"/>
    </xf>
    <xf numFmtId="4" fontId="15" fillId="33" borderId="11" xfId="0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7" fillId="33" borderId="12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4" fontId="19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0" fontId="15" fillId="33" borderId="0" xfId="0" applyFont="1" applyFill="1" applyAlignment="1">
      <alignment horizontal="right" wrapText="1"/>
    </xf>
    <xf numFmtId="4" fontId="15" fillId="33" borderId="10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6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5" fillId="10" borderId="23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 wrapText="1"/>
    </xf>
    <xf numFmtId="0" fontId="15" fillId="8" borderId="23" xfId="0" applyFont="1" applyFill="1" applyBorder="1" applyAlignment="1">
      <alignment horizontal="center" wrapText="1"/>
    </xf>
    <xf numFmtId="4" fontId="12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4" fontId="20" fillId="13" borderId="12" xfId="0" applyNumberFormat="1" applyFont="1" applyFill="1" applyBorder="1" applyAlignment="1">
      <alignment/>
    </xf>
    <xf numFmtId="4" fontId="12" fillId="33" borderId="25" xfId="0" applyNumberFormat="1" applyFont="1" applyFill="1" applyBorder="1" applyAlignment="1">
      <alignment/>
    </xf>
    <xf numFmtId="0" fontId="19" fillId="34" borderId="26" xfId="0" applyFont="1" applyFill="1" applyBorder="1" applyAlignment="1">
      <alignment horizontal="right" wrapText="1"/>
    </xf>
    <xf numFmtId="0" fontId="19" fillId="34" borderId="27" xfId="0" applyFont="1" applyFill="1" applyBorder="1" applyAlignment="1">
      <alignment horizontal="right" wrapText="1"/>
    </xf>
    <xf numFmtId="0" fontId="15" fillId="34" borderId="28" xfId="0" applyFont="1" applyFill="1" applyBorder="1" applyAlignment="1">
      <alignment horizontal="right" wrapText="1"/>
    </xf>
    <xf numFmtId="0" fontId="15" fillId="34" borderId="29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4" fontId="12" fillId="33" borderId="20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left"/>
    </xf>
    <xf numFmtId="0" fontId="3" fillId="10" borderId="23" xfId="0" applyFont="1" applyFill="1" applyBorder="1" applyAlignment="1">
      <alignment vertical="center" wrapText="1" shrinkToFit="1"/>
    </xf>
    <xf numFmtId="0" fontId="3" fillId="10" borderId="11" xfId="0" applyFont="1" applyFill="1" applyBorder="1" applyAlignment="1">
      <alignment horizontal="center" vertical="center" wrapText="1" shrinkToFit="1"/>
    </xf>
    <xf numFmtId="0" fontId="3" fillId="10" borderId="22" xfId="0" applyFont="1" applyFill="1" applyBorder="1" applyAlignment="1">
      <alignment horizontal="center" vertical="center" wrapText="1" shrinkToFit="1"/>
    </xf>
    <xf numFmtId="0" fontId="3" fillId="10" borderId="16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33" borderId="19" xfId="0" applyFont="1" applyFill="1" applyBorder="1" applyAlignment="1">
      <alignment/>
    </xf>
    <xf numFmtId="0" fontId="3" fillId="8" borderId="23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10" borderId="30" xfId="0" applyFont="1" applyFill="1" applyBorder="1" applyAlignment="1">
      <alignment horizontal="center" vertical="center" wrapText="1" shrinkToFit="1"/>
    </xf>
    <xf numFmtId="4" fontId="3" fillId="33" borderId="21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2" fillId="10" borderId="22" xfId="0" applyFont="1" applyFill="1" applyBorder="1" applyAlignment="1">
      <alignment/>
    </xf>
    <xf numFmtId="4" fontId="18" fillId="13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34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0" fontId="2" fillId="10" borderId="2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4" fontId="18" fillId="13" borderId="21" xfId="0" applyNumberFormat="1" applyFont="1" applyFill="1" applyBorder="1" applyAlignment="1">
      <alignment/>
    </xf>
    <xf numFmtId="4" fontId="2" fillId="8" borderId="11" xfId="0" applyNumberFormat="1" applyFont="1" applyFill="1" applyBorder="1" applyAlignment="1">
      <alignment/>
    </xf>
    <xf numFmtId="0" fontId="2" fillId="8" borderId="35" xfId="0" applyFont="1" applyFill="1" applyBorder="1" applyAlignment="1">
      <alignment horizontal="right"/>
    </xf>
    <xf numFmtId="4" fontId="2" fillId="8" borderId="16" xfId="0" applyNumberFormat="1" applyFont="1" applyFill="1" applyBorder="1" applyAlignment="1">
      <alignment/>
    </xf>
    <xf numFmtId="14" fontId="11" fillId="0" borderId="0" xfId="0" applyNumberFormat="1" applyFont="1" applyAlignment="1">
      <alignment horizontal="center"/>
    </xf>
    <xf numFmtId="0" fontId="8" fillId="33" borderId="1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4" fontId="8" fillId="33" borderId="14" xfId="0" applyNumberFormat="1" applyFont="1" applyFill="1" applyBorder="1" applyAlignment="1">
      <alignment horizontal="right"/>
    </xf>
    <xf numFmtId="0" fontId="2" fillId="10" borderId="22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1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1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" fontId="22" fillId="2" borderId="11" xfId="0" applyNumberFormat="1" applyFont="1" applyFill="1" applyBorder="1" applyAlignment="1">
      <alignment vertical="center"/>
    </xf>
    <xf numFmtId="4" fontId="22" fillId="2" borderId="22" xfId="0" applyNumberFormat="1" applyFont="1" applyFill="1" applyBorder="1" applyAlignment="1">
      <alignment vertical="center"/>
    </xf>
    <xf numFmtId="4" fontId="21" fillId="8" borderId="1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4" fontId="22" fillId="8" borderId="11" xfId="0" applyNumberFormat="1" applyFont="1" applyFill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18" fillId="13" borderId="11" xfId="0" applyNumberFormat="1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18" fillId="8" borderId="11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" fontId="66" fillId="8" borderId="21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10" borderId="16" xfId="0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23" xfId="0" applyFont="1" applyBorder="1" applyAlignment="1">
      <alignment vertical="center" wrapText="1"/>
    </xf>
    <xf numFmtId="2" fontId="26" fillId="0" borderId="11" xfId="0" applyNumberFormat="1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6" fillId="8" borderId="22" xfId="0" applyFont="1" applyFill="1" applyBorder="1" applyAlignment="1">
      <alignment vertical="center" wrapText="1"/>
    </xf>
    <xf numFmtId="4" fontId="26" fillId="0" borderId="11" xfId="0" applyNumberFormat="1" applyFont="1" applyBorder="1" applyAlignment="1">
      <alignment vertical="center" wrapText="1"/>
    </xf>
    <xf numFmtId="0" fontId="24" fillId="0" borderId="13" xfId="0" applyFont="1" applyBorder="1" applyAlignment="1">
      <alignment/>
    </xf>
    <xf numFmtId="4" fontId="24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6" fillId="0" borderId="12" xfId="0" applyNumberFormat="1" applyFont="1" applyBorder="1" applyAlignment="1">
      <alignment/>
    </xf>
    <xf numFmtId="0" fontId="26" fillId="0" borderId="19" xfId="0" applyFont="1" applyBorder="1" applyAlignment="1">
      <alignment horizontal="right"/>
    </xf>
    <xf numFmtId="4" fontId="26" fillId="0" borderId="11" xfId="0" applyNumberFormat="1" applyFont="1" applyBorder="1" applyAlignment="1">
      <alignment/>
    </xf>
    <xf numFmtId="0" fontId="26" fillId="0" borderId="20" xfId="0" applyFont="1" applyBorder="1" applyAlignment="1">
      <alignment horizontal="right"/>
    </xf>
    <xf numFmtId="0" fontId="26" fillId="8" borderId="11" xfId="0" applyFont="1" applyFill="1" applyBorder="1" applyAlignment="1">
      <alignment/>
    </xf>
    <xf numFmtId="0" fontId="24" fillId="0" borderId="17" xfId="0" applyFont="1" applyBorder="1" applyAlignment="1">
      <alignment/>
    </xf>
    <xf numFmtId="4" fontId="24" fillId="0" borderId="14" xfId="0" applyNumberFormat="1" applyFont="1" applyBorder="1" applyAlignment="1">
      <alignment/>
    </xf>
    <xf numFmtId="0" fontId="24" fillId="0" borderId="18" xfId="0" applyFont="1" applyBorder="1" applyAlignment="1">
      <alignment/>
    </xf>
    <xf numFmtId="4" fontId="26" fillId="0" borderId="14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wrapText="1"/>
    </xf>
    <xf numFmtId="4" fontId="26" fillId="0" borderId="12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6" fillId="0" borderId="13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8" borderId="23" xfId="0" applyFont="1" applyFill="1" applyBorder="1" applyAlignment="1">
      <alignment/>
    </xf>
    <xf numFmtId="0" fontId="24" fillId="0" borderId="23" xfId="0" applyFont="1" applyBorder="1" applyAlignment="1">
      <alignment/>
    </xf>
    <xf numFmtId="4" fontId="24" fillId="0" borderId="11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6" fillId="8" borderId="22" xfId="0" applyFont="1" applyFill="1" applyBorder="1" applyAlignment="1">
      <alignment/>
    </xf>
    <xf numFmtId="4" fontId="27" fillId="13" borderId="11" xfId="0" applyNumberFormat="1" applyFont="1" applyFill="1" applyBorder="1" applyAlignment="1">
      <alignment/>
    </xf>
    <xf numFmtId="0" fontId="24" fillId="0" borderId="23" xfId="0" applyFont="1" applyBorder="1" applyAlignment="1">
      <alignment wrapText="1"/>
    </xf>
    <xf numFmtId="4" fontId="26" fillId="0" borderId="11" xfId="0" applyNumberFormat="1" applyFont="1" applyBorder="1" applyAlignment="1">
      <alignment horizontal="right" wrapText="1"/>
    </xf>
    <xf numFmtId="0" fontId="24" fillId="0" borderId="22" xfId="0" applyFont="1" applyBorder="1" applyAlignment="1">
      <alignment wrapText="1"/>
    </xf>
    <xf numFmtId="0" fontId="26" fillId="8" borderId="22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" fontId="22" fillId="33" borderId="38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/>
    </xf>
    <xf numFmtId="4" fontId="22" fillId="33" borderId="14" xfId="0" applyNumberFormat="1" applyFont="1" applyFill="1" applyBorder="1" applyAlignment="1">
      <alignment vertical="center"/>
    </xf>
    <xf numFmtId="4" fontId="67" fillId="0" borderId="14" xfId="0" applyNumberFormat="1" applyFont="1" applyFill="1" applyBorder="1" applyAlignment="1">
      <alignment vertical="center"/>
    </xf>
    <xf numFmtId="4" fontId="67" fillId="0" borderId="11" xfId="0" applyNumberFormat="1" applyFont="1" applyFill="1" applyBorder="1" applyAlignment="1">
      <alignment/>
    </xf>
    <xf numFmtId="0" fontId="13" fillId="9" borderId="23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right"/>
    </xf>
    <xf numFmtId="4" fontId="12" fillId="33" borderId="15" xfId="0" applyNumberFormat="1" applyFont="1" applyFill="1" applyBorder="1" applyAlignment="1">
      <alignment horizontal="right"/>
    </xf>
    <xf numFmtId="0" fontId="13" fillId="9" borderId="22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4" fontId="26" fillId="0" borderId="14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wrapText="1"/>
    </xf>
    <xf numFmtId="4" fontId="24" fillId="0" borderId="12" xfId="0" applyNumberFormat="1" applyFont="1" applyBorder="1" applyAlignment="1">
      <alignment horizontal="right" wrapText="1"/>
    </xf>
    <xf numFmtId="0" fontId="25" fillId="9" borderId="23" xfId="0" applyFont="1" applyFill="1" applyBorder="1" applyAlignment="1">
      <alignment horizontal="center"/>
    </xf>
    <xf numFmtId="0" fontId="25" fillId="9" borderId="22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0" fontId="24" fillId="0" borderId="14" xfId="0" applyFont="1" applyBorder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0" fontId="9" fillId="9" borderId="23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3.7109375" style="27" customWidth="1"/>
    <col min="2" max="2" width="30.7109375" style="27" customWidth="1"/>
    <col min="3" max="5" width="9.7109375" style="27" customWidth="1"/>
    <col min="6" max="6" width="30.7109375" style="27" customWidth="1"/>
    <col min="7" max="7" width="9.7109375" style="27" customWidth="1"/>
    <col min="8" max="16384" width="11.421875" style="27" customWidth="1"/>
  </cols>
  <sheetData>
    <row r="1" ht="12.75" thickBot="1"/>
    <row r="2" spans="2:7" ht="12.75" thickBot="1">
      <c r="B2" s="315" t="s">
        <v>304</v>
      </c>
      <c r="C2" s="316"/>
      <c r="D2" s="316"/>
      <c r="E2" s="316"/>
      <c r="F2" s="316"/>
      <c r="G2" s="317"/>
    </row>
    <row r="3" spans="2:7" ht="12.75" thickBot="1">
      <c r="B3" s="28" t="s">
        <v>54</v>
      </c>
      <c r="C3" s="29" t="s">
        <v>295</v>
      </c>
      <c r="D3" s="29" t="s">
        <v>56</v>
      </c>
      <c r="E3" s="29" t="s">
        <v>58</v>
      </c>
      <c r="F3" s="28" t="s">
        <v>59</v>
      </c>
      <c r="G3" s="29" t="s">
        <v>60</v>
      </c>
    </row>
    <row r="4" spans="2:7" ht="12">
      <c r="B4" s="30" t="s">
        <v>61</v>
      </c>
      <c r="C4" s="31"/>
      <c r="D4" s="31"/>
      <c r="E4" s="31"/>
      <c r="F4" s="32" t="s">
        <v>62</v>
      </c>
      <c r="G4" s="31"/>
    </row>
    <row r="5" spans="2:7" ht="12">
      <c r="B5" s="33" t="s">
        <v>86</v>
      </c>
      <c r="C5" s="34"/>
      <c r="D5" s="34"/>
      <c r="E5" s="35"/>
      <c r="F5" s="36"/>
      <c r="G5" s="34"/>
    </row>
    <row r="6" spans="2:7" ht="12">
      <c r="B6" s="34" t="s">
        <v>186</v>
      </c>
      <c r="C6" s="37">
        <v>108000</v>
      </c>
      <c r="D6" s="37">
        <v>72000</v>
      </c>
      <c r="E6" s="37">
        <f aca="true" t="shared" si="0" ref="E6:E26">C6-D6</f>
        <v>36000</v>
      </c>
      <c r="F6" s="38" t="s">
        <v>63</v>
      </c>
      <c r="G6" s="37">
        <v>3000000</v>
      </c>
    </row>
    <row r="7" spans="2:7" ht="12">
      <c r="B7" s="34" t="s">
        <v>187</v>
      </c>
      <c r="C7" s="37"/>
      <c r="D7" s="37"/>
      <c r="E7" s="37">
        <f t="shared" si="0"/>
        <v>0</v>
      </c>
      <c r="F7" s="38" t="s">
        <v>65</v>
      </c>
      <c r="G7" s="37"/>
    </row>
    <row r="8" spans="2:7" ht="12">
      <c r="B8" s="34" t="s">
        <v>192</v>
      </c>
      <c r="C8" s="39">
        <v>240000</v>
      </c>
      <c r="D8" s="39">
        <v>80000</v>
      </c>
      <c r="E8" s="37">
        <f t="shared" si="0"/>
        <v>160000</v>
      </c>
      <c r="G8" s="39"/>
    </row>
    <row r="9" spans="2:7" ht="12">
      <c r="B9" s="34" t="s">
        <v>188</v>
      </c>
      <c r="C9" s="39">
        <v>250000</v>
      </c>
      <c r="D9" s="39"/>
      <c r="E9" s="37">
        <f t="shared" si="0"/>
        <v>250000</v>
      </c>
      <c r="F9" s="38" t="s">
        <v>67</v>
      </c>
      <c r="G9" s="39">
        <v>300000</v>
      </c>
    </row>
    <row r="10" spans="2:7" ht="12">
      <c r="B10" s="34" t="s">
        <v>189</v>
      </c>
      <c r="C10" s="39"/>
      <c r="D10" s="39"/>
      <c r="E10" s="37">
        <f t="shared" si="0"/>
        <v>0</v>
      </c>
      <c r="F10" s="38" t="s">
        <v>69</v>
      </c>
      <c r="G10" s="39">
        <v>300000</v>
      </c>
    </row>
    <row r="11" spans="2:7" ht="12">
      <c r="B11" s="34" t="s">
        <v>190</v>
      </c>
      <c r="C11" s="39"/>
      <c r="D11" s="39"/>
      <c r="E11" s="37">
        <f t="shared" si="0"/>
        <v>0</v>
      </c>
      <c r="F11" s="38" t="s">
        <v>210</v>
      </c>
      <c r="G11" s="39"/>
    </row>
    <row r="12" spans="2:7" ht="12">
      <c r="B12" s="34" t="s">
        <v>191</v>
      </c>
      <c r="C12" s="39"/>
      <c r="D12" s="39"/>
      <c r="E12" s="37">
        <f t="shared" si="0"/>
        <v>0</v>
      </c>
      <c r="F12" s="38" t="s">
        <v>211</v>
      </c>
      <c r="G12" s="39">
        <v>150000</v>
      </c>
    </row>
    <row r="13" spans="2:7" ht="12">
      <c r="B13" s="33" t="s">
        <v>136</v>
      </c>
      <c r="C13" s="39"/>
      <c r="D13" s="39"/>
      <c r="E13" s="37"/>
      <c r="F13" s="38" t="s">
        <v>71</v>
      </c>
      <c r="G13" s="39"/>
    </row>
    <row r="14" spans="2:7" ht="12">
      <c r="B14" s="34" t="s">
        <v>64</v>
      </c>
      <c r="C14" s="39"/>
      <c r="D14" s="39"/>
      <c r="E14" s="37">
        <f t="shared" si="0"/>
        <v>0</v>
      </c>
      <c r="F14" s="38"/>
      <c r="G14" s="39"/>
    </row>
    <row r="15" spans="2:7" ht="12">
      <c r="B15" s="34" t="s">
        <v>66</v>
      </c>
      <c r="C15" s="39">
        <v>940000</v>
      </c>
      <c r="D15" s="39">
        <v>305000</v>
      </c>
      <c r="E15" s="37">
        <f t="shared" si="0"/>
        <v>635000</v>
      </c>
      <c r="F15" s="40" t="s">
        <v>226</v>
      </c>
      <c r="G15" s="39"/>
    </row>
    <row r="16" spans="2:7" ht="12">
      <c r="B16" s="34" t="s">
        <v>68</v>
      </c>
      <c r="C16" s="39">
        <v>2860000</v>
      </c>
      <c r="D16" s="39">
        <v>840000</v>
      </c>
      <c r="E16" s="37">
        <f t="shared" si="0"/>
        <v>2020000</v>
      </c>
      <c r="G16" s="39"/>
    </row>
    <row r="17" spans="2:7" ht="12">
      <c r="B17" s="34" t="s">
        <v>70</v>
      </c>
      <c r="C17" s="39">
        <v>415000</v>
      </c>
      <c r="D17" s="39">
        <v>110000</v>
      </c>
      <c r="E17" s="37">
        <f t="shared" si="0"/>
        <v>305000</v>
      </c>
      <c r="F17" s="38" t="s">
        <v>212</v>
      </c>
      <c r="G17" s="39">
        <v>80000</v>
      </c>
    </row>
    <row r="18" spans="2:7" ht="12">
      <c r="B18" s="34" t="s">
        <v>193</v>
      </c>
      <c r="C18" s="39"/>
      <c r="D18" s="39"/>
      <c r="E18" s="37">
        <f t="shared" si="0"/>
        <v>0</v>
      </c>
      <c r="F18" s="38" t="s">
        <v>85</v>
      </c>
      <c r="G18" s="39"/>
    </row>
    <row r="19" spans="2:7" ht="12">
      <c r="B19" s="34" t="s">
        <v>194</v>
      </c>
      <c r="C19" s="39">
        <v>150000</v>
      </c>
      <c r="D19" s="39"/>
      <c r="E19" s="37">
        <f t="shared" si="0"/>
        <v>150000</v>
      </c>
      <c r="F19" s="38"/>
      <c r="G19" s="39"/>
    </row>
    <row r="20" spans="2:7" ht="12">
      <c r="B20" s="33" t="s">
        <v>138</v>
      </c>
      <c r="C20" s="39"/>
      <c r="D20" s="39"/>
      <c r="E20" s="37"/>
      <c r="F20" s="38"/>
      <c r="G20" s="39"/>
    </row>
    <row r="21" spans="2:7" ht="12">
      <c r="B21" s="34" t="s">
        <v>198</v>
      </c>
      <c r="C21" s="39"/>
      <c r="D21" s="39"/>
      <c r="E21" s="37">
        <f t="shared" si="0"/>
        <v>0</v>
      </c>
      <c r="F21" s="41"/>
      <c r="G21" s="42"/>
    </row>
    <row r="22" spans="2:7" ht="12">
      <c r="B22" s="34" t="s">
        <v>199</v>
      </c>
      <c r="C22" s="39"/>
      <c r="D22" s="39"/>
      <c r="E22" s="37">
        <f t="shared" si="0"/>
        <v>0</v>
      </c>
      <c r="F22" s="43"/>
      <c r="G22" s="42"/>
    </row>
    <row r="23" spans="2:7" ht="12.75" thickBot="1">
      <c r="B23" s="34" t="s">
        <v>196</v>
      </c>
      <c r="C23" s="39"/>
      <c r="D23" s="39"/>
      <c r="E23" s="37">
        <f t="shared" si="0"/>
        <v>0</v>
      </c>
      <c r="G23" s="44"/>
    </row>
    <row r="24" spans="2:7" ht="12.75" thickBot="1">
      <c r="B24" s="34" t="s">
        <v>195</v>
      </c>
      <c r="C24" s="39">
        <v>182000</v>
      </c>
      <c r="D24" s="39">
        <v>12000</v>
      </c>
      <c r="E24" s="37">
        <f t="shared" si="0"/>
        <v>170000</v>
      </c>
      <c r="F24" s="87" t="s">
        <v>42</v>
      </c>
      <c r="G24" s="45">
        <f>SUM(G6:G7,G9:G13,G15,G17:G18)</f>
        <v>3830000</v>
      </c>
    </row>
    <row r="25" spans="2:7" ht="12">
      <c r="B25" s="34" t="s">
        <v>72</v>
      </c>
      <c r="C25" s="39">
        <v>90000</v>
      </c>
      <c r="D25" s="39"/>
      <c r="E25" s="37">
        <f t="shared" si="0"/>
        <v>90000</v>
      </c>
      <c r="F25" s="31" t="s">
        <v>213</v>
      </c>
      <c r="G25" s="46">
        <v>32000</v>
      </c>
    </row>
    <row r="26" spans="2:7" ht="12.75" thickBot="1">
      <c r="B26" s="34" t="s">
        <v>197</v>
      </c>
      <c r="C26" s="39"/>
      <c r="D26" s="39"/>
      <c r="E26" s="37">
        <f t="shared" si="0"/>
        <v>0</v>
      </c>
      <c r="F26" s="47" t="s">
        <v>214</v>
      </c>
      <c r="G26" s="42">
        <v>18000</v>
      </c>
    </row>
    <row r="27" spans="2:7" ht="12.75" thickBot="1">
      <c r="B27" s="87" t="s">
        <v>42</v>
      </c>
      <c r="C27" s="45">
        <f>SUM(C5:C26)</f>
        <v>5235000</v>
      </c>
      <c r="D27" s="45">
        <f>SUM(D5:D26)</f>
        <v>1419000</v>
      </c>
      <c r="E27" s="45">
        <f>SUM(E5:E26)</f>
        <v>3816000</v>
      </c>
      <c r="F27" s="87" t="s">
        <v>43</v>
      </c>
      <c r="G27" s="45">
        <f>G25+G26</f>
        <v>50000</v>
      </c>
    </row>
    <row r="28" spans="2:7" ht="12">
      <c r="B28" s="30" t="s">
        <v>73</v>
      </c>
      <c r="C28" s="39"/>
      <c r="D28" s="39"/>
      <c r="E28" s="39"/>
      <c r="F28" s="48" t="s">
        <v>283</v>
      </c>
      <c r="G28" s="49"/>
    </row>
    <row r="29" spans="2:7" ht="12">
      <c r="B29" s="50" t="s">
        <v>205</v>
      </c>
      <c r="C29" s="39"/>
      <c r="D29" s="39"/>
      <c r="E29" s="39"/>
      <c r="F29" s="51"/>
      <c r="G29" s="39"/>
    </row>
    <row r="30" spans="2:7" ht="12">
      <c r="B30" s="52" t="s">
        <v>200</v>
      </c>
      <c r="C30" s="39">
        <v>172000</v>
      </c>
      <c r="D30" s="39">
        <v>10000</v>
      </c>
      <c r="E30" s="39">
        <f>C30-D30</f>
        <v>162000</v>
      </c>
      <c r="F30" s="27" t="s">
        <v>215</v>
      </c>
      <c r="G30" s="39"/>
    </row>
    <row r="31" spans="2:7" ht="12">
      <c r="B31" s="52" t="s">
        <v>201</v>
      </c>
      <c r="C31" s="39"/>
      <c r="D31" s="39"/>
      <c r="E31" s="39">
        <f aca="true" t="shared" si="1" ref="E31:E44">C31-D31</f>
        <v>0</v>
      </c>
      <c r="F31" s="27" t="s">
        <v>216</v>
      </c>
      <c r="G31" s="39"/>
    </row>
    <row r="32" spans="2:7" ht="12">
      <c r="B32" s="52" t="s">
        <v>202</v>
      </c>
      <c r="C32" s="39">
        <v>469000</v>
      </c>
      <c r="D32" s="39">
        <v>9000</v>
      </c>
      <c r="E32" s="39">
        <f t="shared" si="1"/>
        <v>460000</v>
      </c>
      <c r="F32" s="34" t="s">
        <v>294</v>
      </c>
      <c r="G32" s="39">
        <v>520000</v>
      </c>
    </row>
    <row r="33" spans="2:7" ht="12">
      <c r="B33" s="34" t="s">
        <v>74</v>
      </c>
      <c r="C33" s="39"/>
      <c r="D33" s="39"/>
      <c r="E33" s="39">
        <f t="shared" si="1"/>
        <v>0</v>
      </c>
      <c r="F33" s="27" t="s">
        <v>217</v>
      </c>
      <c r="G33" s="53">
        <v>108000</v>
      </c>
    </row>
    <row r="34" spans="2:7" ht="12">
      <c r="B34" s="33" t="s">
        <v>203</v>
      </c>
      <c r="C34" s="39">
        <v>100000</v>
      </c>
      <c r="D34" s="39"/>
      <c r="E34" s="39">
        <f t="shared" si="1"/>
        <v>100000</v>
      </c>
      <c r="F34" s="33" t="s">
        <v>77</v>
      </c>
      <c r="G34" s="53">
        <v>50000</v>
      </c>
    </row>
    <row r="35" spans="2:7" ht="12">
      <c r="B35" s="33" t="s">
        <v>204</v>
      </c>
      <c r="C35" s="39"/>
      <c r="D35" s="39"/>
      <c r="E35" s="39"/>
      <c r="F35" s="33" t="s">
        <v>218</v>
      </c>
      <c r="G35" s="39"/>
    </row>
    <row r="36" spans="2:7" ht="12">
      <c r="B36" s="34" t="s">
        <v>76</v>
      </c>
      <c r="C36" s="39">
        <v>982000</v>
      </c>
      <c r="D36" s="39">
        <v>42000</v>
      </c>
      <c r="E36" s="39">
        <f t="shared" si="1"/>
        <v>940000</v>
      </c>
      <c r="F36" s="34" t="s">
        <v>79</v>
      </c>
      <c r="G36" s="39">
        <v>802000</v>
      </c>
    </row>
    <row r="37" spans="2:7" ht="12">
      <c r="B37" s="34" t="s">
        <v>78</v>
      </c>
      <c r="C37" s="39">
        <v>135000</v>
      </c>
      <c r="D37" s="39"/>
      <c r="E37" s="39">
        <f t="shared" si="1"/>
        <v>135000</v>
      </c>
      <c r="F37" s="54" t="s">
        <v>81</v>
      </c>
      <c r="G37" s="39">
        <v>123000</v>
      </c>
    </row>
    <row r="38" spans="2:7" ht="12">
      <c r="B38" s="34" t="s">
        <v>206</v>
      </c>
      <c r="C38" s="39"/>
      <c r="D38" s="39"/>
      <c r="E38" s="39">
        <f t="shared" si="1"/>
        <v>0</v>
      </c>
      <c r="F38" s="54" t="s">
        <v>219</v>
      </c>
      <c r="G38" s="39">
        <v>54000</v>
      </c>
    </row>
    <row r="39" spans="2:7" ht="12">
      <c r="B39" s="34" t="s">
        <v>80</v>
      </c>
      <c r="C39" s="39">
        <v>63000</v>
      </c>
      <c r="D39" s="39">
        <v>3000</v>
      </c>
      <c r="E39" s="39">
        <f t="shared" si="1"/>
        <v>60000</v>
      </c>
      <c r="F39" s="55" t="s">
        <v>220</v>
      </c>
      <c r="G39" s="39"/>
    </row>
    <row r="40" spans="2:7" ht="12">
      <c r="B40" s="34" t="s">
        <v>82</v>
      </c>
      <c r="C40" s="39">
        <v>208500</v>
      </c>
      <c r="D40" s="39"/>
      <c r="E40" s="39">
        <f t="shared" si="1"/>
        <v>208500</v>
      </c>
      <c r="F40" s="54" t="s">
        <v>83</v>
      </c>
      <c r="G40" s="39">
        <v>110000</v>
      </c>
    </row>
    <row r="41" spans="2:7" ht="12">
      <c r="B41" s="34" t="s">
        <v>224</v>
      </c>
      <c r="C41" s="39">
        <v>56000</v>
      </c>
      <c r="D41" s="39"/>
      <c r="E41" s="39">
        <f t="shared" si="1"/>
        <v>56000</v>
      </c>
      <c r="F41" s="54" t="s">
        <v>221</v>
      </c>
      <c r="G41" s="39">
        <v>147000</v>
      </c>
    </row>
    <row r="42" spans="2:7" ht="12">
      <c r="B42" s="34" t="s">
        <v>207</v>
      </c>
      <c r="C42" s="39">
        <v>90000</v>
      </c>
      <c r="D42" s="39"/>
      <c r="E42" s="39">
        <f t="shared" si="1"/>
        <v>90000</v>
      </c>
      <c r="F42" s="38" t="s">
        <v>267</v>
      </c>
      <c r="G42" s="39">
        <v>190000</v>
      </c>
    </row>
    <row r="43" spans="2:7" ht="12">
      <c r="B43" s="34" t="s">
        <v>208</v>
      </c>
      <c r="C43" s="39"/>
      <c r="D43" s="39"/>
      <c r="E43" s="39">
        <f t="shared" si="1"/>
        <v>0</v>
      </c>
      <c r="F43" s="54" t="s">
        <v>223</v>
      </c>
      <c r="G43" s="39">
        <v>43500</v>
      </c>
    </row>
    <row r="44" spans="2:7" ht="12.75" thickBot="1">
      <c r="B44" s="47" t="s">
        <v>209</v>
      </c>
      <c r="C44" s="39"/>
      <c r="D44" s="39"/>
      <c r="E44" s="39">
        <f t="shared" si="1"/>
        <v>0</v>
      </c>
      <c r="F44" s="56" t="s">
        <v>225</v>
      </c>
      <c r="G44" s="57"/>
    </row>
    <row r="45" spans="2:7" ht="12.75" thickBot="1">
      <c r="B45" s="87" t="s">
        <v>43</v>
      </c>
      <c r="C45" s="45">
        <f>SUM(C30:C44)</f>
        <v>2275500</v>
      </c>
      <c r="D45" s="45">
        <f>SUM(D30:D44)</f>
        <v>64000</v>
      </c>
      <c r="E45" s="45">
        <f>SUM(E30:E44)</f>
        <v>2211500</v>
      </c>
      <c r="F45" s="87" t="s">
        <v>44</v>
      </c>
      <c r="G45" s="58">
        <f>SUM(G32:G44)</f>
        <v>2147500</v>
      </c>
    </row>
    <row r="46" spans="2:7" ht="12.75" thickBot="1">
      <c r="B46" s="88" t="s">
        <v>84</v>
      </c>
      <c r="C46" s="59">
        <f>C27+C45</f>
        <v>7510500</v>
      </c>
      <c r="D46" s="59">
        <f>D27+D45</f>
        <v>1483000</v>
      </c>
      <c r="E46" s="59">
        <f>E27+E45</f>
        <v>6027500</v>
      </c>
      <c r="F46" s="88" t="s">
        <v>84</v>
      </c>
      <c r="G46" s="59">
        <f>G24+G27+G45</f>
        <v>6027500</v>
      </c>
    </row>
    <row r="47" spans="2:7" ht="12">
      <c r="B47" s="60" t="s">
        <v>298</v>
      </c>
      <c r="C47" s="61">
        <v>180000</v>
      </c>
      <c r="D47" s="62"/>
      <c r="E47" s="62"/>
      <c r="F47" s="63" t="s">
        <v>296</v>
      </c>
      <c r="G47" s="318">
        <v>80000</v>
      </c>
    </row>
    <row r="48" spans="2:7" ht="12">
      <c r="B48" s="38" t="s">
        <v>297</v>
      </c>
      <c r="C48" s="64">
        <v>50000</v>
      </c>
      <c r="D48" s="56"/>
      <c r="E48" s="56"/>
      <c r="F48" s="65" t="s">
        <v>301</v>
      </c>
      <c r="G48" s="319"/>
    </row>
    <row r="49" spans="2:7" ht="12">
      <c r="B49" s="66" t="s">
        <v>299</v>
      </c>
      <c r="C49" s="67">
        <v>378910</v>
      </c>
      <c r="D49" s="68"/>
      <c r="E49" s="68"/>
      <c r="F49" s="68"/>
      <c r="G49" s="69"/>
    </row>
    <row r="50" spans="2:7" ht="12.75" thickBot="1">
      <c r="B50" s="70" t="s">
        <v>300</v>
      </c>
      <c r="C50" s="71">
        <v>500000</v>
      </c>
      <c r="D50" s="72"/>
      <c r="E50" s="72"/>
      <c r="F50" s="72"/>
      <c r="G50" s="73"/>
    </row>
  </sheetData>
  <sheetProtection sheet="1"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6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7" customWidth="1"/>
    <col min="2" max="2" width="52.8515625" style="17" customWidth="1"/>
    <col min="3" max="3" width="16.8515625" style="17" customWidth="1"/>
    <col min="4" max="4" width="15.7109375" style="17" customWidth="1"/>
    <col min="5" max="5" width="14.7109375" style="17" customWidth="1"/>
    <col min="6" max="16384" width="11.421875" style="17" customWidth="1"/>
  </cols>
  <sheetData>
    <row r="1" spans="2:5" ht="16.5" thickBot="1">
      <c r="B1" s="358"/>
      <c r="C1" s="358"/>
      <c r="D1" s="358"/>
      <c r="E1" s="358"/>
    </row>
    <row r="2" spans="2:5" ht="16.5" thickBot="1">
      <c r="B2" s="349" t="s">
        <v>362</v>
      </c>
      <c r="C2" s="350"/>
      <c r="D2" s="350"/>
      <c r="E2" s="351"/>
    </row>
    <row r="3" spans="2:5" ht="16.5" thickBot="1">
      <c r="B3" s="365" t="s">
        <v>106</v>
      </c>
      <c r="C3" s="362" t="s">
        <v>361</v>
      </c>
      <c r="D3" s="363"/>
      <c r="E3" s="364"/>
    </row>
    <row r="4" spans="2:5" ht="16.5" thickBot="1">
      <c r="B4" s="366"/>
      <c r="C4" s="187" t="s">
        <v>107</v>
      </c>
      <c r="D4" s="187" t="s">
        <v>108</v>
      </c>
      <c r="E4" s="187" t="s">
        <v>109</v>
      </c>
    </row>
    <row r="5" spans="2:5" ht="16.5" thickBot="1">
      <c r="B5" s="367"/>
      <c r="C5" s="244">
        <v>1</v>
      </c>
      <c r="D5" s="244">
        <v>2</v>
      </c>
      <c r="E5" s="244" t="s">
        <v>110</v>
      </c>
    </row>
    <row r="6" spans="2:5" ht="15.75">
      <c r="B6" s="250" t="s">
        <v>111</v>
      </c>
      <c r="C6" s="242"/>
      <c r="D6" s="242"/>
      <c r="E6" s="252"/>
    </row>
    <row r="7" spans="2:5" ht="15.75">
      <c r="B7" s="251" t="s">
        <v>112</v>
      </c>
      <c r="C7" s="175"/>
      <c r="D7" s="175"/>
      <c r="E7" s="26"/>
    </row>
    <row r="8" spans="2:5" ht="15.75">
      <c r="B8" s="24" t="s">
        <v>113</v>
      </c>
      <c r="C8" s="22"/>
      <c r="D8" s="175"/>
      <c r="E8" s="253"/>
    </row>
    <row r="9" spans="2:5" ht="15.75">
      <c r="B9" s="24" t="s">
        <v>114</v>
      </c>
      <c r="C9" s="22"/>
      <c r="D9" s="175"/>
      <c r="E9" s="253"/>
    </row>
    <row r="10" spans="2:5" ht="15.75">
      <c r="B10" s="380" t="s">
        <v>151</v>
      </c>
      <c r="C10" s="368"/>
      <c r="D10" s="175"/>
      <c r="E10" s="253"/>
    </row>
    <row r="11" spans="2:5" ht="15.75">
      <c r="B11" s="380"/>
      <c r="C11" s="368"/>
      <c r="D11" s="175"/>
      <c r="E11" s="253"/>
    </row>
    <row r="12" spans="2:5" ht="15.75">
      <c r="B12" s="251" t="s">
        <v>115</v>
      </c>
      <c r="C12" s="175"/>
      <c r="D12" s="175"/>
      <c r="E12" s="253"/>
    </row>
    <row r="13" spans="2:5" ht="15.75">
      <c r="B13" s="24" t="s">
        <v>116</v>
      </c>
      <c r="C13" s="22"/>
      <c r="D13" s="175"/>
      <c r="E13" s="253"/>
    </row>
    <row r="14" spans="2:5" ht="15.75">
      <c r="B14" s="381" t="s">
        <v>152</v>
      </c>
      <c r="C14" s="175"/>
      <c r="D14" s="22"/>
      <c r="E14" s="253"/>
    </row>
    <row r="15" spans="2:5" ht="16.5" thickBot="1">
      <c r="B15" s="381"/>
      <c r="C15" s="176"/>
      <c r="D15" s="176"/>
      <c r="E15" s="253"/>
    </row>
    <row r="16" spans="2:5" ht="16.5" thickBot="1">
      <c r="B16" s="237" t="s">
        <v>87</v>
      </c>
      <c r="C16" s="169"/>
      <c r="D16" s="169"/>
      <c r="E16" s="249"/>
    </row>
    <row r="17" spans="2:5" ht="16.5" thickBot="1">
      <c r="B17" s="359" t="s">
        <v>117</v>
      </c>
      <c r="C17" s="360"/>
      <c r="D17" s="360"/>
      <c r="E17" s="190"/>
    </row>
    <row r="18" spans="2:5" ht="15.75">
      <c r="B18" s="245" t="s">
        <v>118</v>
      </c>
      <c r="C18" s="243"/>
      <c r="D18" s="170"/>
      <c r="E18" s="19"/>
    </row>
    <row r="19" spans="2:5" ht="15.75">
      <c r="B19" s="175" t="s">
        <v>119</v>
      </c>
      <c r="C19" s="19"/>
      <c r="D19" s="248"/>
      <c r="E19" s="19"/>
    </row>
    <row r="20" spans="2:5" ht="16.5" thickBot="1">
      <c r="B20" s="175" t="s">
        <v>120</v>
      </c>
      <c r="C20" s="169"/>
      <c r="D20" s="248"/>
      <c r="E20" s="19"/>
    </row>
    <row r="21" spans="2:5" ht="16.5" thickBot="1">
      <c r="B21" s="237" t="s">
        <v>87</v>
      </c>
      <c r="C21" s="168"/>
      <c r="D21" s="168"/>
      <c r="E21" s="19"/>
    </row>
    <row r="22" spans="2:5" ht="16.5" thickBot="1">
      <c r="B22" s="359" t="s">
        <v>121</v>
      </c>
      <c r="C22" s="360"/>
      <c r="D22" s="361"/>
      <c r="E22" s="190"/>
    </row>
    <row r="23" spans="2:5" ht="16.5" thickBot="1">
      <c r="B23" s="372" t="s">
        <v>122</v>
      </c>
      <c r="C23" s="373"/>
      <c r="D23" s="374"/>
      <c r="E23" s="248"/>
    </row>
    <row r="24" spans="2:5" ht="16.5" thickBot="1">
      <c r="B24" s="369" t="s">
        <v>154</v>
      </c>
      <c r="C24" s="370"/>
      <c r="D24" s="371"/>
      <c r="E24" s="190"/>
    </row>
    <row r="25" spans="2:5" ht="16.5" thickBot="1">
      <c r="B25" s="369" t="s">
        <v>123</v>
      </c>
      <c r="C25" s="370"/>
      <c r="D25" s="371"/>
      <c r="E25" s="248"/>
    </row>
    <row r="26" spans="2:5" ht="16.5" thickBot="1">
      <c r="B26" s="377" t="s">
        <v>155</v>
      </c>
      <c r="C26" s="382"/>
      <c r="D26" s="383"/>
      <c r="E26" s="190"/>
    </row>
    <row r="27" spans="2:5" ht="15.75">
      <c r="B27" s="256" t="s">
        <v>124</v>
      </c>
      <c r="C27" s="242"/>
      <c r="D27" s="242"/>
      <c r="E27" s="248"/>
    </row>
    <row r="28" spans="2:5" ht="15.75">
      <c r="B28" s="257" t="s">
        <v>125</v>
      </c>
      <c r="C28" s="22"/>
      <c r="D28" s="22"/>
      <c r="E28" s="248"/>
    </row>
    <row r="29" spans="2:5" ht="15.75">
      <c r="B29" s="380" t="s">
        <v>153</v>
      </c>
      <c r="C29" s="22"/>
      <c r="D29" s="22"/>
      <c r="E29" s="248"/>
    </row>
    <row r="30" spans="2:5" ht="16.5" thickBot="1">
      <c r="B30" s="380"/>
      <c r="C30" s="20"/>
      <c r="D30" s="20"/>
      <c r="E30" s="248"/>
    </row>
    <row r="31" spans="2:5" ht="16.5" thickBot="1">
      <c r="B31" s="258" t="s">
        <v>87</v>
      </c>
      <c r="C31" s="259"/>
      <c r="D31" s="21"/>
      <c r="E31" s="19"/>
    </row>
    <row r="32" spans="2:5" ht="16.5" thickBot="1">
      <c r="B32" s="359" t="s">
        <v>126</v>
      </c>
      <c r="C32" s="360"/>
      <c r="D32" s="361"/>
      <c r="E32" s="190"/>
    </row>
    <row r="33" spans="2:5" ht="16.5" thickBot="1">
      <c r="B33" s="369" t="s">
        <v>156</v>
      </c>
      <c r="C33" s="375"/>
      <c r="D33" s="376"/>
      <c r="E33" s="248"/>
    </row>
    <row r="34" spans="2:5" ht="16.5" thickBot="1">
      <c r="B34" s="369" t="s">
        <v>127</v>
      </c>
      <c r="C34" s="375"/>
      <c r="D34" s="376"/>
      <c r="E34" s="190"/>
    </row>
    <row r="35" spans="2:5" ht="16.5" thickBot="1">
      <c r="B35" s="369" t="s">
        <v>123</v>
      </c>
      <c r="C35" s="375"/>
      <c r="D35" s="376"/>
      <c r="E35" s="248"/>
    </row>
    <row r="36" spans="2:5" ht="16.5" thickBot="1">
      <c r="B36" s="377" t="s">
        <v>128</v>
      </c>
      <c r="C36" s="378"/>
      <c r="D36" s="379"/>
      <c r="E36" s="260"/>
    </row>
  </sheetData>
  <sheetProtection/>
  <mergeCells count="19">
    <mergeCell ref="B34:D34"/>
    <mergeCell ref="B35:D35"/>
    <mergeCell ref="B36:D36"/>
    <mergeCell ref="B33:D33"/>
    <mergeCell ref="B10:B11"/>
    <mergeCell ref="B14:B15"/>
    <mergeCell ref="B29:B30"/>
    <mergeCell ref="B22:D22"/>
    <mergeCell ref="B24:D24"/>
    <mergeCell ref="B26:D26"/>
    <mergeCell ref="B32:D32"/>
    <mergeCell ref="B1:E1"/>
    <mergeCell ref="C3:E3"/>
    <mergeCell ref="B17:D17"/>
    <mergeCell ref="B2:E2"/>
    <mergeCell ref="B3:B5"/>
    <mergeCell ref="C10:C11"/>
    <mergeCell ref="B25:D25"/>
    <mergeCell ref="B23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3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7" customWidth="1"/>
    <col min="2" max="2" width="17.421875" style="17" customWidth="1"/>
    <col min="3" max="3" width="3.7109375" style="209" customWidth="1"/>
    <col min="4" max="4" width="18.57421875" style="17" customWidth="1"/>
    <col min="5" max="5" width="3.7109375" style="209" customWidth="1"/>
    <col min="6" max="6" width="18.140625" style="17" customWidth="1"/>
    <col min="7" max="7" width="15.140625" style="17" customWidth="1"/>
    <col min="8" max="16384" width="11.421875" style="17" customWidth="1"/>
  </cols>
  <sheetData>
    <row r="1" ht="16.5" thickBot="1"/>
    <row r="2" spans="2:7" ht="16.5" thickBot="1">
      <c r="B2" s="384" t="s">
        <v>363</v>
      </c>
      <c r="C2" s="385"/>
      <c r="D2" s="385"/>
      <c r="E2" s="385"/>
      <c r="F2" s="385"/>
      <c r="G2" s="386"/>
    </row>
    <row r="3" spans="2:7" ht="16.5" thickBot="1">
      <c r="B3" s="186" t="s">
        <v>364</v>
      </c>
      <c r="C3" s="201" t="s">
        <v>90</v>
      </c>
      <c r="D3" s="201" t="s">
        <v>288</v>
      </c>
      <c r="E3" s="201" t="s">
        <v>89</v>
      </c>
      <c r="F3" s="177" t="s">
        <v>289</v>
      </c>
      <c r="G3" s="270"/>
    </row>
    <row r="4" spans="2:7" ht="16.5" thickBot="1">
      <c r="B4" s="262" t="s">
        <v>364</v>
      </c>
      <c r="C4" s="263" t="s">
        <v>90</v>
      </c>
      <c r="D4" s="271"/>
      <c r="E4" s="261" t="s">
        <v>89</v>
      </c>
      <c r="F4" s="272"/>
      <c r="G4" s="260"/>
    </row>
    <row r="5" ht="16.5" thickBot="1"/>
    <row r="6" spans="2:7" ht="16.5" thickBot="1">
      <c r="B6" s="384" t="s">
        <v>366</v>
      </c>
      <c r="C6" s="385"/>
      <c r="D6" s="385"/>
      <c r="E6" s="385"/>
      <c r="F6" s="385"/>
      <c r="G6" s="386"/>
    </row>
    <row r="7" spans="2:7" s="25" customFormat="1" ht="15.75">
      <c r="B7" s="250" t="s">
        <v>22</v>
      </c>
      <c r="C7" s="254"/>
      <c r="D7" s="265"/>
      <c r="E7" s="254"/>
      <c r="F7" s="266"/>
      <c r="G7" s="174"/>
    </row>
    <row r="8" spans="2:7" s="25" customFormat="1" ht="15.75">
      <c r="B8" s="246" t="s">
        <v>290</v>
      </c>
      <c r="C8" s="247"/>
      <c r="D8" s="170"/>
      <c r="E8" s="247"/>
      <c r="F8" s="253"/>
      <c r="G8" s="22"/>
    </row>
    <row r="9" spans="2:7" s="25" customFormat="1" ht="15.75">
      <c r="B9" s="246" t="s">
        <v>291</v>
      </c>
      <c r="C9" s="247"/>
      <c r="D9" s="170"/>
      <c r="E9" s="247"/>
      <c r="F9" s="253"/>
      <c r="G9" s="22"/>
    </row>
    <row r="10" spans="2:7" s="25" customFormat="1" ht="15.75">
      <c r="B10" s="246" t="s">
        <v>292</v>
      </c>
      <c r="C10" s="247"/>
      <c r="D10" s="170"/>
      <c r="E10" s="247"/>
      <c r="F10" s="253"/>
      <c r="G10" s="22"/>
    </row>
    <row r="11" spans="2:7" s="25" customFormat="1" ht="16.5" thickBot="1">
      <c r="B11" s="267" t="s">
        <v>293</v>
      </c>
      <c r="C11" s="255"/>
      <c r="D11" s="268"/>
      <c r="E11" s="255"/>
      <c r="F11" s="269"/>
      <c r="G11" s="20"/>
    </row>
    <row r="12" spans="2:7" ht="16.5" thickBot="1">
      <c r="B12" s="387" t="s">
        <v>365</v>
      </c>
      <c r="C12" s="388"/>
      <c r="D12" s="388"/>
      <c r="E12" s="388"/>
      <c r="F12" s="389"/>
      <c r="G12" s="264"/>
    </row>
    <row r="13" spans="2:7" ht="15.75">
      <c r="B13" s="170"/>
      <c r="C13" s="247"/>
      <c r="D13" s="170"/>
      <c r="E13" s="247"/>
      <c r="F13" s="170"/>
      <c r="G13" s="138"/>
    </row>
  </sheetData>
  <sheetProtection/>
  <mergeCells count="3">
    <mergeCell ref="B2:G2"/>
    <mergeCell ref="B6:G6"/>
    <mergeCell ref="B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7" customWidth="1"/>
    <col min="2" max="2" width="30.7109375" style="27" customWidth="1"/>
    <col min="3" max="5" width="9.7109375" style="27" customWidth="1"/>
    <col min="6" max="6" width="30.7109375" style="27" customWidth="1"/>
    <col min="7" max="7" width="9.7109375" style="27" customWidth="1"/>
    <col min="8" max="8" width="11.421875" style="27" customWidth="1"/>
    <col min="9" max="9" width="11.7109375" style="27" bestFit="1" customWidth="1"/>
    <col min="10" max="16384" width="11.421875" style="27" customWidth="1"/>
  </cols>
  <sheetData>
    <row r="1" spans="2:3" ht="12.75" thickBot="1">
      <c r="B1" s="75"/>
      <c r="C1" s="76"/>
    </row>
    <row r="2" spans="2:7" ht="12.75" thickBot="1">
      <c r="B2" s="315" t="s">
        <v>367</v>
      </c>
      <c r="C2" s="316"/>
      <c r="D2" s="316"/>
      <c r="E2" s="316"/>
      <c r="F2" s="316"/>
      <c r="G2" s="317"/>
    </row>
    <row r="3" spans="2:7" ht="12.75" thickBot="1">
      <c r="B3" s="28" t="s">
        <v>54</v>
      </c>
      <c r="C3" s="29" t="s">
        <v>55</v>
      </c>
      <c r="D3" s="29" t="s">
        <v>56</v>
      </c>
      <c r="E3" s="29" t="s">
        <v>57</v>
      </c>
      <c r="F3" s="28" t="s">
        <v>59</v>
      </c>
      <c r="G3" s="29" t="s">
        <v>28</v>
      </c>
    </row>
    <row r="4" spans="2:7" ht="12">
      <c r="B4" s="30" t="s">
        <v>61</v>
      </c>
      <c r="C4" s="31"/>
      <c r="D4" s="31"/>
      <c r="E4" s="31"/>
      <c r="F4" s="32" t="s">
        <v>62</v>
      </c>
      <c r="G4" s="31"/>
    </row>
    <row r="5" spans="2:7" ht="12">
      <c r="B5" s="33" t="s">
        <v>86</v>
      </c>
      <c r="C5" s="34"/>
      <c r="D5" s="34"/>
      <c r="E5" s="35"/>
      <c r="F5" s="36"/>
      <c r="G5" s="34"/>
    </row>
    <row r="6" spans="2:7" ht="12">
      <c r="B6" s="34" t="s">
        <v>186</v>
      </c>
      <c r="C6" s="37">
        <v>156000</v>
      </c>
      <c r="D6" s="37">
        <v>124000</v>
      </c>
      <c r="E6" s="37">
        <f aca="true" t="shared" si="0" ref="E6:E26">C6-D6</f>
        <v>32000</v>
      </c>
      <c r="F6" s="38" t="s">
        <v>63</v>
      </c>
      <c r="G6" s="37">
        <v>3130000</v>
      </c>
    </row>
    <row r="7" spans="2:7" ht="12">
      <c r="B7" s="34" t="s">
        <v>187</v>
      </c>
      <c r="C7" s="37"/>
      <c r="D7" s="37"/>
      <c r="E7" s="37">
        <f t="shared" si="0"/>
        <v>0</v>
      </c>
      <c r="F7" s="38" t="s">
        <v>65</v>
      </c>
      <c r="G7" s="37">
        <v>32500</v>
      </c>
    </row>
    <row r="8" spans="2:7" ht="12">
      <c r="B8" s="34" t="s">
        <v>192</v>
      </c>
      <c r="C8" s="39">
        <v>240000</v>
      </c>
      <c r="D8" s="39">
        <v>104000</v>
      </c>
      <c r="E8" s="37">
        <f t="shared" si="0"/>
        <v>136000</v>
      </c>
      <c r="G8" s="39"/>
    </row>
    <row r="9" spans="2:7" ht="12">
      <c r="B9" s="34" t="s">
        <v>188</v>
      </c>
      <c r="C9" s="39">
        <v>600000</v>
      </c>
      <c r="D9" s="39"/>
      <c r="E9" s="37">
        <f t="shared" si="0"/>
        <v>600000</v>
      </c>
      <c r="F9" s="38" t="s">
        <v>67</v>
      </c>
      <c r="G9" s="39">
        <v>300000</v>
      </c>
    </row>
    <row r="10" spans="2:7" ht="12">
      <c r="B10" s="34" t="s">
        <v>189</v>
      </c>
      <c r="C10" s="39"/>
      <c r="D10" s="39"/>
      <c r="E10" s="37">
        <f t="shared" si="0"/>
        <v>0</v>
      </c>
      <c r="F10" s="38" t="s">
        <v>69</v>
      </c>
      <c r="G10" s="39">
        <v>300000</v>
      </c>
    </row>
    <row r="11" spans="2:7" ht="12">
      <c r="B11" s="34" t="s">
        <v>190</v>
      </c>
      <c r="C11" s="39"/>
      <c r="D11" s="39"/>
      <c r="E11" s="37">
        <f t="shared" si="0"/>
        <v>0</v>
      </c>
      <c r="F11" s="38" t="s">
        <v>210</v>
      </c>
      <c r="G11" s="39"/>
    </row>
    <row r="12" spans="2:7" ht="12">
      <c r="B12" s="34" t="s">
        <v>191</v>
      </c>
      <c r="C12" s="39"/>
      <c r="D12" s="39"/>
      <c r="E12" s="37">
        <f t="shared" si="0"/>
        <v>0</v>
      </c>
      <c r="F12" s="38" t="s">
        <v>211</v>
      </c>
      <c r="G12" s="39">
        <v>150000</v>
      </c>
    </row>
    <row r="13" spans="2:7" ht="12">
      <c r="B13" s="33" t="s">
        <v>136</v>
      </c>
      <c r="C13" s="39"/>
      <c r="D13" s="39"/>
      <c r="E13" s="37"/>
      <c r="F13" s="38" t="s">
        <v>71</v>
      </c>
      <c r="G13" s="39"/>
    </row>
    <row r="14" spans="2:7" ht="12">
      <c r="B14" s="34" t="s">
        <v>64</v>
      </c>
      <c r="C14" s="39">
        <v>154000</v>
      </c>
      <c r="D14" s="39"/>
      <c r="E14" s="37">
        <f t="shared" si="0"/>
        <v>154000</v>
      </c>
      <c r="F14" s="38"/>
      <c r="G14" s="39"/>
    </row>
    <row r="15" spans="2:7" ht="12">
      <c r="B15" s="34" t="s">
        <v>66</v>
      </c>
      <c r="C15" s="39">
        <v>1430000</v>
      </c>
      <c r="D15" s="39">
        <v>385000</v>
      </c>
      <c r="E15" s="37">
        <f t="shared" si="0"/>
        <v>1045000</v>
      </c>
      <c r="F15" s="40" t="s">
        <v>226</v>
      </c>
      <c r="G15" s="39">
        <f>E46-SUM(G6:G7,G9:G10,G12,G17:G18)-G27-G45</f>
        <v>207980</v>
      </c>
    </row>
    <row r="16" spans="2:7" ht="12">
      <c r="B16" s="34" t="s">
        <v>68</v>
      </c>
      <c r="C16" s="39">
        <v>3352000</v>
      </c>
      <c r="D16" s="39">
        <v>1105500</v>
      </c>
      <c r="E16" s="37">
        <f t="shared" si="0"/>
        <v>2246500</v>
      </c>
      <c r="G16" s="39"/>
    </row>
    <row r="17" spans="2:7" ht="12">
      <c r="B17" s="34" t="s">
        <v>70</v>
      </c>
      <c r="C17" s="39">
        <v>542000</v>
      </c>
      <c r="D17" s="39">
        <v>183300</v>
      </c>
      <c r="E17" s="37">
        <f t="shared" si="0"/>
        <v>358700</v>
      </c>
      <c r="F17" s="38" t="s">
        <v>212</v>
      </c>
      <c r="G17" s="39">
        <v>60000</v>
      </c>
    </row>
    <row r="18" spans="2:7" ht="12">
      <c r="B18" s="34" t="s">
        <v>193</v>
      </c>
      <c r="C18" s="39"/>
      <c r="D18" s="39"/>
      <c r="E18" s="37">
        <f t="shared" si="0"/>
        <v>0</v>
      </c>
      <c r="F18" s="38" t="s">
        <v>85</v>
      </c>
      <c r="G18" s="39">
        <v>48000</v>
      </c>
    </row>
    <row r="19" spans="2:7" ht="12">
      <c r="B19" s="34" t="s">
        <v>194</v>
      </c>
      <c r="C19" s="39">
        <v>60000</v>
      </c>
      <c r="D19" s="39"/>
      <c r="E19" s="37">
        <f t="shared" si="0"/>
        <v>60000</v>
      </c>
      <c r="F19" s="38"/>
      <c r="G19" s="39"/>
    </row>
    <row r="20" spans="2:7" ht="12">
      <c r="B20" s="33" t="s">
        <v>138</v>
      </c>
      <c r="C20" s="39"/>
      <c r="D20" s="39"/>
      <c r="E20" s="37"/>
      <c r="F20" s="38"/>
      <c r="G20" s="39"/>
    </row>
    <row r="21" spans="2:9" ht="12">
      <c r="B21" s="34" t="s">
        <v>198</v>
      </c>
      <c r="C21" s="39"/>
      <c r="D21" s="39"/>
      <c r="E21" s="37">
        <f t="shared" si="0"/>
        <v>0</v>
      </c>
      <c r="F21" s="41"/>
      <c r="G21" s="49"/>
      <c r="I21" s="77"/>
    </row>
    <row r="22" spans="2:7" ht="12">
      <c r="B22" s="34" t="s">
        <v>199</v>
      </c>
      <c r="C22" s="39"/>
      <c r="D22" s="39"/>
      <c r="E22" s="37">
        <f t="shared" si="0"/>
        <v>0</v>
      </c>
      <c r="F22" s="43"/>
      <c r="G22" s="49"/>
    </row>
    <row r="23" spans="2:7" ht="12.75" thickBot="1">
      <c r="B23" s="34" t="s">
        <v>196</v>
      </c>
      <c r="C23" s="39"/>
      <c r="D23" s="39"/>
      <c r="E23" s="37">
        <f t="shared" si="0"/>
        <v>0</v>
      </c>
      <c r="G23" s="78"/>
    </row>
    <row r="24" spans="2:7" ht="12.75" thickBot="1">
      <c r="B24" s="34" t="s">
        <v>195</v>
      </c>
      <c r="C24" s="39">
        <v>142000</v>
      </c>
      <c r="D24" s="39">
        <v>4000</v>
      </c>
      <c r="E24" s="37">
        <f t="shared" si="0"/>
        <v>138000</v>
      </c>
      <c r="F24" s="87" t="s">
        <v>42</v>
      </c>
      <c r="G24" s="45">
        <f>SUM(G6:G7,G9:G10,G12,G15,G17:G18)</f>
        <v>4228480</v>
      </c>
    </row>
    <row r="25" spans="2:7" ht="12">
      <c r="B25" s="34" t="s">
        <v>279</v>
      </c>
      <c r="C25" s="39">
        <v>47000</v>
      </c>
      <c r="D25" s="39"/>
      <c r="E25" s="37">
        <f t="shared" si="0"/>
        <v>47000</v>
      </c>
      <c r="F25" s="31" t="s">
        <v>213</v>
      </c>
      <c r="G25" s="81">
        <v>25000</v>
      </c>
    </row>
    <row r="26" spans="2:7" ht="12.75" thickBot="1">
      <c r="B26" s="34" t="s">
        <v>197</v>
      </c>
      <c r="C26" s="39"/>
      <c r="D26" s="39"/>
      <c r="E26" s="37">
        <f t="shared" si="0"/>
        <v>0</v>
      </c>
      <c r="F26" s="47" t="s">
        <v>214</v>
      </c>
      <c r="G26" s="49">
        <v>52000</v>
      </c>
    </row>
    <row r="27" spans="2:7" ht="12.75" thickBot="1">
      <c r="B27" s="87" t="s">
        <v>42</v>
      </c>
      <c r="C27" s="45">
        <f>SUM(C5:C26)</f>
        <v>6723000</v>
      </c>
      <c r="D27" s="45">
        <f>SUM(D5:D26)</f>
        <v>1905800</v>
      </c>
      <c r="E27" s="45">
        <f>SUM(E5:E26)</f>
        <v>4817200</v>
      </c>
      <c r="F27" s="87" t="s">
        <v>43</v>
      </c>
      <c r="G27" s="45">
        <f>G25+G26</f>
        <v>77000</v>
      </c>
    </row>
    <row r="28" spans="2:7" ht="12">
      <c r="B28" s="30" t="s">
        <v>73</v>
      </c>
      <c r="C28" s="39"/>
      <c r="D28" s="39"/>
      <c r="E28" s="39"/>
      <c r="F28" s="48" t="s">
        <v>75</v>
      </c>
      <c r="G28" s="49"/>
    </row>
    <row r="29" spans="2:7" ht="12">
      <c r="B29" s="50" t="s">
        <v>205</v>
      </c>
      <c r="C29" s="39"/>
      <c r="D29" s="39"/>
      <c r="E29" s="39"/>
      <c r="F29" s="51"/>
      <c r="G29" s="39"/>
    </row>
    <row r="30" spans="2:7" ht="12">
      <c r="B30" s="52" t="s">
        <v>200</v>
      </c>
      <c r="C30" s="39">
        <v>160000</v>
      </c>
      <c r="D30" s="39">
        <v>6000</v>
      </c>
      <c r="E30" s="39">
        <f>C30-D30</f>
        <v>154000</v>
      </c>
      <c r="F30" s="27" t="s">
        <v>215</v>
      </c>
      <c r="G30" s="39"/>
    </row>
    <row r="31" spans="2:7" ht="12">
      <c r="B31" s="52" t="s">
        <v>201</v>
      </c>
      <c r="C31" s="39"/>
      <c r="D31" s="39"/>
      <c r="E31" s="39">
        <f aca="true" t="shared" si="1" ref="E31:E44">C31-D31</f>
        <v>0</v>
      </c>
      <c r="F31" s="27" t="s">
        <v>216</v>
      </c>
      <c r="G31" s="39"/>
    </row>
    <row r="32" spans="2:7" ht="12">
      <c r="B32" s="52" t="s">
        <v>202</v>
      </c>
      <c r="C32" s="39">
        <v>554000</v>
      </c>
      <c r="D32" s="39">
        <v>17000</v>
      </c>
      <c r="E32" s="39">
        <f t="shared" si="1"/>
        <v>537000</v>
      </c>
      <c r="F32" s="34" t="s">
        <v>294</v>
      </c>
      <c r="G32" s="39">
        <v>1080590</v>
      </c>
    </row>
    <row r="33" spans="2:7" ht="12">
      <c r="B33" s="34" t="s">
        <v>74</v>
      </c>
      <c r="C33" s="39"/>
      <c r="D33" s="39"/>
      <c r="E33" s="39">
        <f t="shared" si="1"/>
        <v>0</v>
      </c>
      <c r="F33" s="27" t="s">
        <v>278</v>
      </c>
      <c r="G33" s="39">
        <v>176100</v>
      </c>
    </row>
    <row r="34" spans="2:7" ht="12">
      <c r="B34" s="33" t="s">
        <v>203</v>
      </c>
      <c r="C34" s="39">
        <v>270000</v>
      </c>
      <c r="D34" s="39"/>
      <c r="E34" s="39">
        <f t="shared" si="1"/>
        <v>270000</v>
      </c>
      <c r="F34" s="33" t="s">
        <v>77</v>
      </c>
      <c r="G34" s="39">
        <v>30000</v>
      </c>
    </row>
    <row r="35" spans="2:7" ht="12">
      <c r="B35" s="33" t="s">
        <v>204</v>
      </c>
      <c r="C35" s="39"/>
      <c r="D35" s="39"/>
      <c r="E35" s="39"/>
      <c r="F35" s="33" t="s">
        <v>218</v>
      </c>
      <c r="G35" s="39"/>
    </row>
    <row r="36" spans="2:7" ht="12">
      <c r="B36" s="34" t="s">
        <v>76</v>
      </c>
      <c r="C36" s="39">
        <v>998900</v>
      </c>
      <c r="D36" s="39">
        <v>75600</v>
      </c>
      <c r="E36" s="39">
        <f t="shared" si="1"/>
        <v>923300</v>
      </c>
      <c r="F36" s="34" t="s">
        <v>79</v>
      </c>
      <c r="G36" s="39">
        <v>931900</v>
      </c>
    </row>
    <row r="37" spans="2:7" ht="12">
      <c r="B37" s="34" t="s">
        <v>78</v>
      </c>
      <c r="C37" s="39">
        <v>170600</v>
      </c>
      <c r="D37" s="39"/>
      <c r="E37" s="39">
        <f t="shared" si="1"/>
        <v>170600</v>
      </c>
      <c r="F37" s="54" t="s">
        <v>81</v>
      </c>
      <c r="G37" s="39">
        <v>190540</v>
      </c>
    </row>
    <row r="38" spans="2:7" ht="12">
      <c r="B38" s="34" t="s">
        <v>206</v>
      </c>
      <c r="C38" s="39"/>
      <c r="D38" s="39"/>
      <c r="E38" s="39">
        <f t="shared" si="1"/>
        <v>0</v>
      </c>
      <c r="F38" s="54" t="s">
        <v>219</v>
      </c>
      <c r="G38" s="39">
        <v>45000</v>
      </c>
    </row>
    <row r="39" spans="2:7" ht="12">
      <c r="B39" s="34" t="s">
        <v>80</v>
      </c>
      <c r="C39" s="39">
        <v>30000</v>
      </c>
      <c r="D39" s="39">
        <v>1000</v>
      </c>
      <c r="E39" s="39">
        <f t="shared" si="1"/>
        <v>29000</v>
      </c>
      <c r="F39" s="55" t="s">
        <v>220</v>
      </c>
      <c r="G39" s="39"/>
    </row>
    <row r="40" spans="2:7" ht="12">
      <c r="B40" s="34" t="s">
        <v>82</v>
      </c>
      <c r="C40" s="39">
        <v>235200</v>
      </c>
      <c r="D40" s="39"/>
      <c r="E40" s="39">
        <f t="shared" si="1"/>
        <v>235200</v>
      </c>
      <c r="F40" s="54" t="s">
        <v>83</v>
      </c>
      <c r="G40" s="39">
        <v>273480</v>
      </c>
    </row>
    <row r="41" spans="2:7" ht="12">
      <c r="B41" s="34" t="s">
        <v>224</v>
      </c>
      <c r="C41" s="39">
        <v>49300</v>
      </c>
      <c r="D41" s="39"/>
      <c r="E41" s="39">
        <f t="shared" si="1"/>
        <v>49300</v>
      </c>
      <c r="F41" s="54" t="s">
        <v>221</v>
      </c>
      <c r="G41" s="39">
        <v>136510</v>
      </c>
    </row>
    <row r="42" spans="2:7" ht="12">
      <c r="B42" s="34" t="s">
        <v>207</v>
      </c>
      <c r="C42" s="39">
        <v>40000</v>
      </c>
      <c r="D42" s="39"/>
      <c r="E42" s="39">
        <f t="shared" si="1"/>
        <v>40000</v>
      </c>
      <c r="F42" s="38" t="s">
        <v>222</v>
      </c>
      <c r="G42" s="39">
        <v>24000</v>
      </c>
    </row>
    <row r="43" spans="2:7" ht="12">
      <c r="B43" s="34" t="s">
        <v>208</v>
      </c>
      <c r="C43" s="39"/>
      <c r="D43" s="39"/>
      <c r="E43" s="39">
        <f t="shared" si="1"/>
        <v>0</v>
      </c>
      <c r="F43" s="54" t="s">
        <v>223</v>
      </c>
      <c r="G43" s="39">
        <v>31000</v>
      </c>
    </row>
    <row r="44" spans="2:7" ht="12.75" thickBot="1">
      <c r="B44" s="47" t="s">
        <v>209</v>
      </c>
      <c r="C44" s="39">
        <v>1000</v>
      </c>
      <c r="D44" s="39"/>
      <c r="E44" s="39">
        <f t="shared" si="1"/>
        <v>1000</v>
      </c>
      <c r="F44" s="56" t="s">
        <v>225</v>
      </c>
      <c r="G44" s="57">
        <v>2000</v>
      </c>
    </row>
    <row r="45" spans="2:7" ht="12.75" thickBot="1">
      <c r="B45" s="87" t="s">
        <v>43</v>
      </c>
      <c r="C45" s="45">
        <f>SUM(C30:C44)</f>
        <v>2509000</v>
      </c>
      <c r="D45" s="45">
        <f>SUM(D30:D44)</f>
        <v>99600</v>
      </c>
      <c r="E45" s="45">
        <f>SUM(E30:E44)</f>
        <v>2409400</v>
      </c>
      <c r="F45" s="87" t="s">
        <v>44</v>
      </c>
      <c r="G45" s="45">
        <f>SUM(G32:G44)</f>
        <v>2921120</v>
      </c>
    </row>
    <row r="46" spans="2:7" ht="12.75" thickBot="1">
      <c r="B46" s="88" t="s">
        <v>84</v>
      </c>
      <c r="C46" s="59">
        <f>C27+C45</f>
        <v>9232000</v>
      </c>
      <c r="D46" s="59">
        <f>D27+D45</f>
        <v>2005400</v>
      </c>
      <c r="E46" s="59">
        <f>E27+E45</f>
        <v>7226600</v>
      </c>
      <c r="F46" s="88" t="s">
        <v>84</v>
      </c>
      <c r="G46" s="59">
        <f>G24+G27+G45</f>
        <v>7226600</v>
      </c>
    </row>
    <row r="47" spans="2:7" ht="12.75" customHeight="1">
      <c r="B47" s="60" t="s">
        <v>302</v>
      </c>
      <c r="C47" s="85">
        <v>4000</v>
      </c>
      <c r="D47" s="62"/>
      <c r="E47" s="62"/>
      <c r="F47" s="63" t="s">
        <v>296</v>
      </c>
      <c r="G47" s="318">
        <v>138000</v>
      </c>
    </row>
    <row r="48" spans="2:7" ht="12">
      <c r="B48" s="54" t="s">
        <v>303</v>
      </c>
      <c r="C48" s="84">
        <v>3000</v>
      </c>
      <c r="D48" s="56"/>
      <c r="E48" s="56"/>
      <c r="F48" s="65" t="s">
        <v>301</v>
      </c>
      <c r="G48" s="319"/>
    </row>
    <row r="49" spans="2:7" ht="12.75" thickBot="1">
      <c r="B49" s="83" t="s">
        <v>297</v>
      </c>
      <c r="C49" s="86">
        <v>80000</v>
      </c>
      <c r="D49" s="80"/>
      <c r="E49" s="80"/>
      <c r="F49" s="72"/>
      <c r="G49" s="73"/>
    </row>
  </sheetData>
  <sheetProtection sheet="1"/>
  <mergeCells count="2">
    <mergeCell ref="B2:G2"/>
    <mergeCell ref="G47:G4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7" customWidth="1"/>
    <col min="2" max="2" width="29.28125" style="27" customWidth="1"/>
    <col min="3" max="4" width="10.7109375" style="27" customWidth="1"/>
    <col min="5" max="5" width="29.28125" style="27" customWidth="1"/>
    <col min="6" max="7" width="10.7109375" style="27" customWidth="1"/>
    <col min="8" max="16384" width="11.421875" style="27" customWidth="1"/>
  </cols>
  <sheetData>
    <row r="1" ht="12.75" thickBot="1"/>
    <row r="2" spans="2:7" ht="13.5" customHeight="1" thickBot="1">
      <c r="B2" s="315" t="s">
        <v>307</v>
      </c>
      <c r="C2" s="320"/>
      <c r="D2" s="320"/>
      <c r="E2" s="320"/>
      <c r="F2" s="320"/>
      <c r="G2" s="321"/>
    </row>
    <row r="3" spans="2:7" ht="24.75" thickBot="1">
      <c r="B3" s="114" t="s">
        <v>30</v>
      </c>
      <c r="C3" s="28" t="s">
        <v>35</v>
      </c>
      <c r="D3" s="116" t="s">
        <v>305</v>
      </c>
      <c r="E3" s="115" t="s">
        <v>31</v>
      </c>
      <c r="F3" s="28" t="s">
        <v>35</v>
      </c>
      <c r="G3" s="116" t="s">
        <v>306</v>
      </c>
    </row>
    <row r="4" spans="2:7" ht="12.75" thickBot="1">
      <c r="B4" s="117" t="s">
        <v>36</v>
      </c>
      <c r="C4" s="106"/>
      <c r="D4" s="106"/>
      <c r="E4" s="118" t="s">
        <v>39</v>
      </c>
      <c r="F4" s="109"/>
      <c r="G4" s="109"/>
    </row>
    <row r="5" spans="2:7" ht="12">
      <c r="B5" s="112" t="s">
        <v>3</v>
      </c>
      <c r="C5" s="107"/>
      <c r="D5" s="108">
        <f>SUM(C6:C7)</f>
        <v>0</v>
      </c>
      <c r="E5" s="113"/>
      <c r="F5" s="110"/>
      <c r="G5" s="110"/>
    </row>
    <row r="6" spans="2:7" ht="12">
      <c r="B6" s="89" t="s">
        <v>157</v>
      </c>
      <c r="C6" s="39">
        <v>0</v>
      </c>
      <c r="D6" s="39"/>
      <c r="E6" s="91" t="s">
        <v>2</v>
      </c>
      <c r="F6" s="37">
        <v>0</v>
      </c>
      <c r="G6" s="37">
        <f>F6</f>
        <v>0</v>
      </c>
    </row>
    <row r="7" spans="2:7" ht="12">
      <c r="B7" s="89" t="s">
        <v>158</v>
      </c>
      <c r="C7" s="39">
        <v>0</v>
      </c>
      <c r="D7" s="39"/>
      <c r="E7" s="90" t="s">
        <v>167</v>
      </c>
      <c r="F7" s="37">
        <v>20087470</v>
      </c>
      <c r="G7" s="37">
        <v>20087470</v>
      </c>
    </row>
    <row r="8" spans="2:7" ht="12" customHeight="1">
      <c r="B8" s="91" t="s">
        <v>245</v>
      </c>
      <c r="C8" s="39"/>
      <c r="D8" s="39">
        <f>SUM(C9:C16)</f>
        <v>12972320</v>
      </c>
      <c r="E8" s="92" t="s">
        <v>238</v>
      </c>
      <c r="F8" s="37">
        <v>0</v>
      </c>
      <c r="G8" s="37"/>
    </row>
    <row r="9" spans="2:7" ht="12">
      <c r="B9" s="89" t="s">
        <v>159</v>
      </c>
      <c r="C9" s="39">
        <v>8258500</v>
      </c>
      <c r="D9" s="39"/>
      <c r="E9" s="92" t="s">
        <v>239</v>
      </c>
      <c r="F9" s="37">
        <v>0</v>
      </c>
      <c r="G9" s="37"/>
    </row>
    <row r="10" spans="2:7" ht="12">
      <c r="B10" s="89" t="s">
        <v>227</v>
      </c>
      <c r="C10" s="39">
        <v>1938300</v>
      </c>
      <c r="D10" s="39"/>
      <c r="E10" s="92" t="s">
        <v>240</v>
      </c>
      <c r="F10" s="37">
        <v>0</v>
      </c>
      <c r="G10" s="37"/>
    </row>
    <row r="11" spans="2:7" ht="24">
      <c r="B11" s="89" t="s">
        <v>246</v>
      </c>
      <c r="C11" s="39">
        <v>12000</v>
      </c>
      <c r="D11" s="39"/>
      <c r="E11" s="93" t="s">
        <v>241</v>
      </c>
      <c r="F11" s="37">
        <f>SUM(F7:F10)</f>
        <v>20087470</v>
      </c>
      <c r="G11" s="37">
        <f>SUM(G6:G10)</f>
        <v>20087470</v>
      </c>
    </row>
    <row r="12" spans="2:7" ht="12">
      <c r="B12" s="89" t="s">
        <v>228</v>
      </c>
      <c r="C12" s="39">
        <v>296900</v>
      </c>
      <c r="D12" s="39"/>
      <c r="E12" s="94"/>
      <c r="F12" s="37"/>
      <c r="G12" s="37"/>
    </row>
    <row r="13" spans="2:7" ht="24">
      <c r="B13" s="89" t="s">
        <v>229</v>
      </c>
      <c r="C13" s="39">
        <v>0</v>
      </c>
      <c r="D13" s="39"/>
      <c r="E13" s="90" t="s">
        <v>5</v>
      </c>
      <c r="F13" s="37"/>
      <c r="G13" s="37">
        <f>F14+F15</f>
        <v>85000</v>
      </c>
    </row>
    <row r="14" spans="2:7" ht="12">
      <c r="B14" s="89" t="s">
        <v>230</v>
      </c>
      <c r="C14" s="39">
        <v>0</v>
      </c>
      <c r="D14" s="39"/>
      <c r="E14" s="94" t="s">
        <v>201</v>
      </c>
      <c r="F14" s="37">
        <v>85000</v>
      </c>
      <c r="G14" s="37"/>
    </row>
    <row r="15" spans="2:7" ht="12">
      <c r="B15" s="89" t="s">
        <v>231</v>
      </c>
      <c r="C15" s="39">
        <v>0</v>
      </c>
      <c r="D15" s="39"/>
      <c r="E15" s="94" t="s">
        <v>31</v>
      </c>
      <c r="F15" s="37">
        <v>0</v>
      </c>
      <c r="G15" s="37"/>
    </row>
    <row r="16" spans="2:7" ht="12">
      <c r="B16" s="89" t="s">
        <v>232</v>
      </c>
      <c r="C16" s="39">
        <v>2466620</v>
      </c>
      <c r="D16" s="39"/>
      <c r="E16" s="94"/>
      <c r="F16" s="37"/>
      <c r="G16" s="37"/>
    </row>
    <row r="17" spans="2:7" ht="12">
      <c r="B17" s="91" t="s">
        <v>160</v>
      </c>
      <c r="C17" s="39">
        <v>200100</v>
      </c>
      <c r="D17" s="39">
        <v>200100</v>
      </c>
      <c r="E17" s="92" t="s">
        <v>29</v>
      </c>
      <c r="F17" s="37">
        <v>0</v>
      </c>
      <c r="G17" s="37"/>
    </row>
    <row r="18" spans="2:7" ht="12">
      <c r="B18" s="91" t="s">
        <v>20</v>
      </c>
      <c r="C18" s="39"/>
      <c r="D18" s="39">
        <f>SUM(C19:C20)</f>
        <v>5598070</v>
      </c>
      <c r="E18" s="92"/>
      <c r="F18" s="37"/>
      <c r="G18" s="37"/>
    </row>
    <row r="19" spans="2:7" ht="12">
      <c r="B19" s="89" t="s">
        <v>161</v>
      </c>
      <c r="C19" s="39">
        <v>3950170</v>
      </c>
      <c r="D19" s="39"/>
      <c r="E19" s="92" t="s">
        <v>47</v>
      </c>
      <c r="F19" s="49">
        <v>0</v>
      </c>
      <c r="G19" s="49"/>
    </row>
    <row r="20" spans="2:7" ht="12">
      <c r="B20" s="89" t="s">
        <v>162</v>
      </c>
      <c r="C20" s="39">
        <v>1647900</v>
      </c>
      <c r="D20" s="39"/>
      <c r="E20" s="94"/>
      <c r="F20" s="37"/>
      <c r="G20" s="37"/>
    </row>
    <row r="21" spans="2:7" ht="24">
      <c r="B21" s="91" t="s">
        <v>248</v>
      </c>
      <c r="C21" s="39"/>
      <c r="D21" s="39">
        <f>SUM(C22:C25)</f>
        <v>841700</v>
      </c>
      <c r="E21" s="92" t="s">
        <v>242</v>
      </c>
      <c r="F21" s="37">
        <v>94300</v>
      </c>
      <c r="G21" s="37">
        <v>94300</v>
      </c>
    </row>
    <row r="22" spans="2:7" ht="12">
      <c r="B22" s="89" t="s">
        <v>163</v>
      </c>
      <c r="C22" s="39">
        <v>682800</v>
      </c>
      <c r="D22" s="39"/>
      <c r="E22" s="94"/>
      <c r="F22" s="37"/>
      <c r="G22" s="37"/>
    </row>
    <row r="23" spans="2:7" ht="24">
      <c r="B23" s="89" t="s">
        <v>164</v>
      </c>
      <c r="C23" s="39">
        <v>0</v>
      </c>
      <c r="D23" s="39"/>
      <c r="E23" s="95" t="s">
        <v>243</v>
      </c>
      <c r="F23" s="37">
        <v>0</v>
      </c>
      <c r="G23" s="37"/>
    </row>
    <row r="24" spans="2:7" ht="24">
      <c r="B24" s="89" t="s">
        <v>165</v>
      </c>
      <c r="C24" s="39">
        <v>99900</v>
      </c>
      <c r="D24" s="39"/>
      <c r="E24" s="95"/>
      <c r="F24" s="37"/>
      <c r="G24" s="37"/>
    </row>
    <row r="25" spans="2:7" ht="12">
      <c r="B25" s="89" t="s">
        <v>166</v>
      </c>
      <c r="C25" s="39">
        <v>59000</v>
      </c>
      <c r="D25" s="39"/>
      <c r="E25" s="95"/>
      <c r="F25" s="37"/>
      <c r="G25" s="37"/>
    </row>
    <row r="26" spans="2:7" ht="12.75" thickBot="1">
      <c r="B26" s="89" t="s">
        <v>233</v>
      </c>
      <c r="C26" s="57">
        <v>74200</v>
      </c>
      <c r="D26" s="57">
        <v>74200</v>
      </c>
      <c r="E26" s="92" t="s">
        <v>244</v>
      </c>
      <c r="F26" s="111">
        <v>5800</v>
      </c>
      <c r="G26" s="111">
        <v>5800</v>
      </c>
    </row>
    <row r="27" spans="2:7" ht="12.75" thickBot="1">
      <c r="B27" s="96" t="s">
        <v>42</v>
      </c>
      <c r="C27" s="45">
        <f>SUM(C6:C26)</f>
        <v>19686390</v>
      </c>
      <c r="D27" s="45">
        <f>SUM(D6:D26)</f>
        <v>19686390</v>
      </c>
      <c r="E27" s="97" t="s">
        <v>42</v>
      </c>
      <c r="F27" s="98">
        <f>SUM(F11:F26)</f>
        <v>20272570</v>
      </c>
      <c r="G27" s="98">
        <f>SUM(G11:G26)</f>
        <v>20272570</v>
      </c>
    </row>
    <row r="28" spans="2:7" ht="12.75" thickBot="1">
      <c r="B28" s="119" t="s">
        <v>37</v>
      </c>
      <c r="C28" s="121"/>
      <c r="D28" s="121"/>
      <c r="E28" s="120" t="s">
        <v>40</v>
      </c>
      <c r="F28" s="82"/>
      <c r="G28" s="82"/>
    </row>
    <row r="29" spans="2:7" ht="12.75" customHeight="1">
      <c r="B29" s="89" t="s">
        <v>168</v>
      </c>
      <c r="C29" s="37">
        <v>0</v>
      </c>
      <c r="D29" s="37"/>
      <c r="E29" s="92" t="s">
        <v>176</v>
      </c>
      <c r="F29" s="37">
        <v>0</v>
      </c>
      <c r="G29" s="37"/>
    </row>
    <row r="30" spans="2:7" ht="12">
      <c r="B30" s="89" t="s">
        <v>169</v>
      </c>
      <c r="C30" s="37">
        <v>124500</v>
      </c>
      <c r="D30" s="37"/>
      <c r="E30" s="95" t="s">
        <v>177</v>
      </c>
      <c r="F30" s="37">
        <v>18500</v>
      </c>
      <c r="G30" s="37"/>
    </row>
    <row r="31" spans="2:7" ht="12">
      <c r="B31" s="99" t="s">
        <v>234</v>
      </c>
      <c r="C31" s="37">
        <v>0</v>
      </c>
      <c r="D31" s="37"/>
      <c r="E31" s="94" t="s">
        <v>235</v>
      </c>
      <c r="F31" s="37">
        <v>0</v>
      </c>
      <c r="G31" s="37"/>
    </row>
    <row r="32" spans="2:7" ht="12">
      <c r="B32" s="99"/>
      <c r="C32" s="37"/>
      <c r="D32" s="37"/>
      <c r="E32" s="92" t="s">
        <v>178</v>
      </c>
      <c r="F32" s="37">
        <v>0</v>
      </c>
      <c r="G32" s="37"/>
    </row>
    <row r="33" spans="2:7" ht="24">
      <c r="B33" s="99"/>
      <c r="C33" s="49"/>
      <c r="D33" s="49"/>
      <c r="E33" s="92" t="s">
        <v>247</v>
      </c>
      <c r="F33" s="37">
        <v>10000</v>
      </c>
      <c r="G33" s="37"/>
    </row>
    <row r="34" spans="2:7" ht="12">
      <c r="B34" s="89" t="s">
        <v>170</v>
      </c>
      <c r="C34" s="37">
        <v>0</v>
      </c>
      <c r="D34" s="37"/>
      <c r="E34" s="92" t="s">
        <v>179</v>
      </c>
      <c r="F34" s="37">
        <v>0</v>
      </c>
      <c r="G34" s="37"/>
    </row>
    <row r="35" spans="2:7" ht="12.75" thickBot="1">
      <c r="B35" s="89" t="s">
        <v>171</v>
      </c>
      <c r="C35" s="111">
        <v>3800</v>
      </c>
      <c r="D35" s="111"/>
      <c r="E35" s="92" t="s">
        <v>180</v>
      </c>
      <c r="F35" s="111">
        <v>0</v>
      </c>
      <c r="G35" s="111"/>
    </row>
    <row r="36" spans="2:7" ht="12.75" thickBot="1">
      <c r="B36" s="96" t="s">
        <v>43</v>
      </c>
      <c r="C36" s="98">
        <f>SUM(C29:C35)</f>
        <v>128300</v>
      </c>
      <c r="D36" s="98">
        <f>C36</f>
        <v>128300</v>
      </c>
      <c r="E36" s="97" t="s">
        <v>43</v>
      </c>
      <c r="F36" s="98">
        <f>SUM(F29:F35)</f>
        <v>28500</v>
      </c>
      <c r="G36" s="98">
        <f>F36</f>
        <v>28500</v>
      </c>
    </row>
    <row r="37" spans="2:7" ht="12.75" thickBot="1">
      <c r="B37" s="119" t="s">
        <v>38</v>
      </c>
      <c r="C37" s="121"/>
      <c r="D37" s="121"/>
      <c r="E37" s="120" t="s">
        <v>41</v>
      </c>
      <c r="F37" s="82"/>
      <c r="G37" s="82"/>
    </row>
    <row r="38" spans="2:7" ht="12">
      <c r="B38" s="122" t="s">
        <v>172</v>
      </c>
      <c r="C38" s="37">
        <v>12500</v>
      </c>
      <c r="D38" s="37"/>
      <c r="E38" s="122" t="s">
        <v>181</v>
      </c>
      <c r="F38" s="37">
        <v>0</v>
      </c>
      <c r="G38" s="37"/>
    </row>
    <row r="39" spans="2:7" ht="12">
      <c r="B39" s="89" t="s">
        <v>173</v>
      </c>
      <c r="C39" s="37">
        <v>0</v>
      </c>
      <c r="D39" s="37"/>
      <c r="E39" s="89" t="s">
        <v>182</v>
      </c>
      <c r="F39" s="37">
        <v>0</v>
      </c>
      <c r="G39" s="37"/>
    </row>
    <row r="40" spans="2:7" ht="24">
      <c r="B40" s="100" t="s">
        <v>236</v>
      </c>
      <c r="C40" s="37">
        <v>130000</v>
      </c>
      <c r="D40" s="37"/>
      <c r="E40" s="101" t="s">
        <v>280</v>
      </c>
      <c r="F40" s="37">
        <v>105000</v>
      </c>
      <c r="G40" s="37"/>
    </row>
    <row r="41" spans="2:7" ht="24">
      <c r="B41" s="89" t="s">
        <v>174</v>
      </c>
      <c r="C41" s="37">
        <v>48000</v>
      </c>
      <c r="D41" s="37"/>
      <c r="E41" s="92" t="s">
        <v>237</v>
      </c>
      <c r="F41" s="37">
        <v>20000</v>
      </c>
      <c r="G41" s="37"/>
    </row>
    <row r="42" spans="2:7" ht="24.75" thickBot="1">
      <c r="B42" s="89"/>
      <c r="C42" s="111"/>
      <c r="D42" s="111"/>
      <c r="E42" s="92" t="s">
        <v>183</v>
      </c>
      <c r="F42" s="111">
        <v>0</v>
      </c>
      <c r="G42" s="111"/>
    </row>
    <row r="43" spans="2:7" ht="12.75" thickBot="1">
      <c r="B43" s="96" t="s">
        <v>44</v>
      </c>
      <c r="C43" s="98">
        <f>SUM(C38:C42)</f>
        <v>190500</v>
      </c>
      <c r="D43" s="98">
        <f>C43</f>
        <v>190500</v>
      </c>
      <c r="E43" s="97" t="s">
        <v>44</v>
      </c>
      <c r="F43" s="98">
        <f>SUM(F38:F42)</f>
        <v>125000</v>
      </c>
      <c r="G43" s="98">
        <f>F43</f>
        <v>125000</v>
      </c>
    </row>
    <row r="44" spans="2:7" ht="12">
      <c r="B44" s="122" t="s">
        <v>175</v>
      </c>
      <c r="D44" s="109"/>
      <c r="E44" s="94"/>
      <c r="F44" s="79"/>
      <c r="G44" s="79"/>
    </row>
    <row r="45" spans="2:7" ht="12.75" thickBot="1">
      <c r="B45" s="123" t="s">
        <v>25</v>
      </c>
      <c r="C45" s="125">
        <v>212900</v>
      </c>
      <c r="D45" s="111">
        <v>212900</v>
      </c>
      <c r="E45" s="92"/>
      <c r="F45" s="105"/>
      <c r="G45" s="105"/>
    </row>
    <row r="46" spans="2:7" ht="13.5" thickBot="1" thickTop="1">
      <c r="B46" s="126" t="s">
        <v>45</v>
      </c>
      <c r="C46" s="102">
        <f>C27+C36+C43+C45</f>
        <v>20218090</v>
      </c>
      <c r="D46" s="102">
        <f>D27+D36+D43+D45</f>
        <v>20218090</v>
      </c>
      <c r="E46" s="127" t="s">
        <v>46</v>
      </c>
      <c r="F46" s="102">
        <f>F27+F36+F43</f>
        <v>20426070</v>
      </c>
      <c r="G46" s="102">
        <f>G27+G36+G43</f>
        <v>20426070</v>
      </c>
    </row>
    <row r="47" spans="2:7" ht="25.5" thickBot="1" thickTop="1">
      <c r="B47" s="103" t="s">
        <v>184</v>
      </c>
      <c r="C47" s="124">
        <f>IF(G46&gt;D46,G46-D46,0)</f>
        <v>207980</v>
      </c>
      <c r="D47" s="124">
        <f>C47</f>
        <v>207980</v>
      </c>
      <c r="E47" s="104" t="s">
        <v>185</v>
      </c>
      <c r="F47" s="98"/>
      <c r="G47" s="98"/>
    </row>
    <row r="48" spans="2:7" ht="13.5" thickBot="1" thickTop="1">
      <c r="B48" s="128" t="s">
        <v>32</v>
      </c>
      <c r="C48" s="79">
        <f>C46+C47</f>
        <v>20426070</v>
      </c>
      <c r="D48" s="79">
        <f>D46+D47</f>
        <v>20426070</v>
      </c>
      <c r="E48" s="129" t="s">
        <v>32</v>
      </c>
      <c r="F48" s="79">
        <f>F46+F47</f>
        <v>20426070</v>
      </c>
      <c r="G48" s="79">
        <f>G46+G47</f>
        <v>20426070</v>
      </c>
    </row>
    <row r="49" spans="2:7" ht="12">
      <c r="B49" s="130" t="s">
        <v>281</v>
      </c>
      <c r="C49" s="85">
        <v>63000</v>
      </c>
      <c r="D49" s="85"/>
      <c r="E49" s="62"/>
      <c r="F49" s="62"/>
      <c r="G49" s="131"/>
    </row>
    <row r="50" spans="2:7" ht="12.75" thickBot="1">
      <c r="B50" s="83" t="s">
        <v>282</v>
      </c>
      <c r="C50" s="132">
        <v>42000</v>
      </c>
      <c r="D50" s="132"/>
      <c r="E50" s="80"/>
      <c r="F50" s="80"/>
      <c r="G50" s="133"/>
    </row>
    <row r="51" s="134" customFormat="1" ht="12">
      <c r="D51" s="135"/>
    </row>
    <row r="52" spans="3:4" s="134" customFormat="1" ht="12">
      <c r="C52" s="135"/>
      <c r="D52" s="135"/>
    </row>
    <row r="53" s="134" customFormat="1" ht="12"/>
  </sheetData>
  <sheetProtection sheet="1"/>
  <mergeCells count="1">
    <mergeCell ref="B2:G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9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5" customWidth="1"/>
    <col min="2" max="2" width="36.7109375" style="5" customWidth="1"/>
    <col min="3" max="3" width="13.421875" style="5" customWidth="1"/>
    <col min="4" max="5" width="14.8515625" style="5" customWidth="1"/>
    <col min="6" max="6" width="13.28125" style="5" customWidth="1"/>
    <col min="7" max="16384" width="11.421875" style="5" customWidth="1"/>
  </cols>
  <sheetData>
    <row r="1" ht="15.75" thickBot="1"/>
    <row r="2" spans="2:6" ht="15.75" thickBot="1">
      <c r="B2" s="322" t="s">
        <v>310</v>
      </c>
      <c r="C2" s="323"/>
      <c r="D2" s="323"/>
      <c r="E2" s="323"/>
      <c r="F2" s="324"/>
    </row>
    <row r="3" spans="2:6" s="139" customFormat="1" ht="15.75" thickBot="1">
      <c r="B3" s="140"/>
      <c r="C3" s="140"/>
      <c r="D3" s="140"/>
      <c r="E3" s="140"/>
      <c r="F3" s="140"/>
    </row>
    <row r="4" spans="2:6" ht="29.25" thickBot="1">
      <c r="B4" s="146" t="s">
        <v>250</v>
      </c>
      <c r="C4" s="147" t="s">
        <v>251</v>
      </c>
      <c r="D4" s="148" t="s">
        <v>273</v>
      </c>
      <c r="E4" s="147" t="s">
        <v>274</v>
      </c>
      <c r="F4" s="161" t="s">
        <v>253</v>
      </c>
    </row>
    <row r="5" spans="2:6" ht="15">
      <c r="B5" s="156" t="s">
        <v>268</v>
      </c>
      <c r="C5" s="151"/>
      <c r="D5" s="151"/>
      <c r="E5" s="154"/>
      <c r="F5" s="151"/>
    </row>
    <row r="6" spans="2:6" ht="15">
      <c r="B6" s="7" t="s">
        <v>186</v>
      </c>
      <c r="C6" s="11">
        <v>108000</v>
      </c>
      <c r="D6" s="13">
        <v>48000</v>
      </c>
      <c r="E6" s="159"/>
      <c r="F6" s="11">
        <f>C6+D6-E6</f>
        <v>156000</v>
      </c>
    </row>
    <row r="7" spans="2:6" ht="15">
      <c r="B7" s="7" t="s">
        <v>271</v>
      </c>
      <c r="C7" s="11">
        <v>240000</v>
      </c>
      <c r="D7" s="13"/>
      <c r="E7" s="159"/>
      <c r="F7" s="11">
        <f aca="true" t="shared" si="0" ref="F7:F18">C7+D7-E7</f>
        <v>240000</v>
      </c>
    </row>
    <row r="8" spans="2:6" ht="15">
      <c r="B8" s="7" t="s">
        <v>188</v>
      </c>
      <c r="C8" s="11">
        <v>250000</v>
      </c>
      <c r="D8" s="13">
        <v>350000</v>
      </c>
      <c r="E8" s="159"/>
      <c r="F8" s="11">
        <f t="shared" si="0"/>
        <v>600000</v>
      </c>
    </row>
    <row r="9" spans="2:6" ht="15">
      <c r="B9" s="157" t="s">
        <v>270</v>
      </c>
      <c r="C9" s="11"/>
      <c r="D9" s="13"/>
      <c r="E9" s="159"/>
      <c r="F9" s="11"/>
    </row>
    <row r="10" spans="2:6" ht="15">
      <c r="B10" s="7" t="s">
        <v>64</v>
      </c>
      <c r="C10" s="11"/>
      <c r="D10" s="13">
        <v>154000</v>
      </c>
      <c r="E10" s="159"/>
      <c r="F10" s="11">
        <f t="shared" si="0"/>
        <v>154000</v>
      </c>
    </row>
    <row r="11" spans="2:6" ht="15">
      <c r="B11" s="7" t="s">
        <v>66</v>
      </c>
      <c r="C11" s="11">
        <v>940000</v>
      </c>
      <c r="D11" s="13">
        <v>490000</v>
      </c>
      <c r="E11" s="159"/>
      <c r="F11" s="11">
        <f t="shared" si="0"/>
        <v>1430000</v>
      </c>
    </row>
    <row r="12" spans="2:6" ht="15">
      <c r="B12" s="7" t="s">
        <v>254</v>
      </c>
      <c r="C12" s="11">
        <v>2860000</v>
      </c>
      <c r="D12" s="13">
        <v>682000</v>
      </c>
      <c r="E12" s="159">
        <v>190000</v>
      </c>
      <c r="F12" s="11">
        <f t="shared" si="0"/>
        <v>3352000</v>
      </c>
    </row>
    <row r="13" spans="2:6" ht="15">
      <c r="B13" s="7" t="s">
        <v>255</v>
      </c>
      <c r="C13" s="11">
        <v>415000</v>
      </c>
      <c r="D13" s="13">
        <v>165000</v>
      </c>
      <c r="E13" s="159">
        <v>38000</v>
      </c>
      <c r="F13" s="11">
        <f t="shared" si="0"/>
        <v>542000</v>
      </c>
    </row>
    <row r="14" spans="2:6" ht="15">
      <c r="B14" s="7" t="s">
        <v>272</v>
      </c>
      <c r="C14" s="11">
        <v>150000</v>
      </c>
      <c r="D14" s="13">
        <v>60000</v>
      </c>
      <c r="E14" s="159">
        <v>150000</v>
      </c>
      <c r="F14" s="11">
        <f t="shared" si="0"/>
        <v>60000</v>
      </c>
    </row>
    <row r="15" spans="2:6" ht="15">
      <c r="B15" s="157" t="s">
        <v>269</v>
      </c>
      <c r="C15" s="11"/>
      <c r="D15" s="13"/>
      <c r="E15" s="159"/>
      <c r="F15" s="11"/>
    </row>
    <row r="16" spans="2:6" ht="15">
      <c r="B16" s="7" t="s">
        <v>256</v>
      </c>
      <c r="C16" s="11">
        <v>182000</v>
      </c>
      <c r="D16" s="13"/>
      <c r="E16" s="159">
        <v>40000</v>
      </c>
      <c r="F16" s="11">
        <f t="shared" si="0"/>
        <v>142000</v>
      </c>
    </row>
    <row r="17" spans="2:6" ht="15.75" thickBot="1">
      <c r="B17" s="152" t="s">
        <v>72</v>
      </c>
      <c r="C17" s="150">
        <v>90000</v>
      </c>
      <c r="D17" s="1">
        <v>32000</v>
      </c>
      <c r="E17" s="160">
        <v>75000</v>
      </c>
      <c r="F17" s="150">
        <f t="shared" si="0"/>
        <v>47000</v>
      </c>
    </row>
    <row r="18" spans="2:6" ht="15.75" thickBot="1">
      <c r="B18" s="153" t="s">
        <v>257</v>
      </c>
      <c r="C18" s="155">
        <f>SUM(C6:C17)</f>
        <v>5235000</v>
      </c>
      <c r="D18" s="155">
        <f>SUM(D6:D17)</f>
        <v>1981000</v>
      </c>
      <c r="E18" s="155">
        <f>SUM(E6:E17)</f>
        <v>493000</v>
      </c>
      <c r="F18" s="162">
        <f t="shared" si="0"/>
        <v>6723000</v>
      </c>
    </row>
    <row r="19" spans="2:6" ht="15.75" thickBot="1">
      <c r="B19" s="143"/>
      <c r="C19" s="144"/>
      <c r="D19" s="144"/>
      <c r="E19" s="144"/>
      <c r="F19" s="144"/>
    </row>
    <row r="20" spans="2:6" ht="29.25" thickBot="1">
      <c r="B20" s="146" t="s">
        <v>258</v>
      </c>
      <c r="C20" s="147" t="s">
        <v>251</v>
      </c>
      <c r="D20" s="148" t="s">
        <v>259</v>
      </c>
      <c r="E20" s="147" t="s">
        <v>252</v>
      </c>
      <c r="F20" s="149" t="s">
        <v>253</v>
      </c>
    </row>
    <row r="21" spans="2:6" ht="15">
      <c r="B21" s="156" t="s">
        <v>268</v>
      </c>
      <c r="C21" s="151"/>
      <c r="D21" s="151"/>
      <c r="E21" s="154"/>
      <c r="F21" s="151"/>
    </row>
    <row r="22" spans="2:6" ht="15">
      <c r="B22" s="7" t="s">
        <v>186</v>
      </c>
      <c r="C22" s="11">
        <v>72000</v>
      </c>
      <c r="D22" s="13">
        <v>52000</v>
      </c>
      <c r="E22" s="159"/>
      <c r="F22" s="11">
        <f>C22+D22-E22</f>
        <v>124000</v>
      </c>
    </row>
    <row r="23" spans="2:6" ht="15">
      <c r="B23" s="7" t="s">
        <v>271</v>
      </c>
      <c r="C23" s="11">
        <v>80000</v>
      </c>
      <c r="D23" s="13">
        <v>24000</v>
      </c>
      <c r="E23" s="159"/>
      <c r="F23" s="11">
        <f aca="true" t="shared" si="1" ref="F23:F28">C23+D23-E23</f>
        <v>104000</v>
      </c>
    </row>
    <row r="24" spans="2:6" ht="15">
      <c r="B24" s="157" t="s">
        <v>270</v>
      </c>
      <c r="C24" s="11"/>
      <c r="D24" s="13"/>
      <c r="E24" s="159"/>
      <c r="F24" s="11"/>
    </row>
    <row r="25" spans="2:6" ht="15">
      <c r="B25" s="7" t="s">
        <v>66</v>
      </c>
      <c r="C25" s="11">
        <v>305000</v>
      </c>
      <c r="D25" s="13">
        <v>80000</v>
      </c>
      <c r="E25" s="159"/>
      <c r="F25" s="11">
        <f t="shared" si="1"/>
        <v>385000</v>
      </c>
    </row>
    <row r="26" spans="2:6" ht="15">
      <c r="B26" s="7" t="s">
        <v>254</v>
      </c>
      <c r="C26" s="11">
        <v>840000</v>
      </c>
      <c r="D26" s="13">
        <v>390500</v>
      </c>
      <c r="E26" s="159">
        <v>125000</v>
      </c>
      <c r="F26" s="11">
        <f t="shared" si="1"/>
        <v>1105500</v>
      </c>
    </row>
    <row r="27" spans="2:6" ht="15.75" thickBot="1">
      <c r="B27" s="152" t="s">
        <v>255</v>
      </c>
      <c r="C27" s="150">
        <v>110000</v>
      </c>
      <c r="D27" s="1">
        <v>86300</v>
      </c>
      <c r="E27" s="160">
        <v>13000</v>
      </c>
      <c r="F27" s="150">
        <f t="shared" si="1"/>
        <v>183300</v>
      </c>
    </row>
    <row r="28" spans="2:6" ht="15.75" thickBot="1">
      <c r="B28" s="153" t="s">
        <v>257</v>
      </c>
      <c r="C28" s="141">
        <f>SUM(C22:C27)</f>
        <v>1407000</v>
      </c>
      <c r="D28" s="141">
        <f>SUM(D22:D27)</f>
        <v>632800</v>
      </c>
      <c r="E28" s="141">
        <f>SUM(E22:E27)</f>
        <v>138000</v>
      </c>
      <c r="F28" s="142">
        <f t="shared" si="1"/>
        <v>1901800</v>
      </c>
    </row>
    <row r="29" ht="15.75" thickBot="1"/>
    <row r="30" spans="2:6" ht="29.25" thickBot="1">
      <c r="B30" s="146" t="s">
        <v>260</v>
      </c>
      <c r="C30" s="147" t="s">
        <v>251</v>
      </c>
      <c r="D30" s="148" t="s">
        <v>259</v>
      </c>
      <c r="E30" s="147" t="s">
        <v>261</v>
      </c>
      <c r="F30" s="149" t="s">
        <v>253</v>
      </c>
    </row>
    <row r="31" spans="2:6" ht="15">
      <c r="B31" s="154" t="s">
        <v>276</v>
      </c>
      <c r="C31" s="163">
        <v>12000</v>
      </c>
      <c r="D31" s="163"/>
      <c r="E31" s="164">
        <v>8000</v>
      </c>
      <c r="F31" s="163">
        <f>C31+D31-E31</f>
        <v>4000</v>
      </c>
    </row>
    <row r="32" spans="2:6" ht="15">
      <c r="B32" s="6" t="s">
        <v>277</v>
      </c>
      <c r="C32" s="12">
        <v>10000</v>
      </c>
      <c r="D32" s="13"/>
      <c r="E32" s="159">
        <v>4000</v>
      </c>
      <c r="F32" s="13">
        <f>C32+D32-E32</f>
        <v>6000</v>
      </c>
    </row>
    <row r="33" spans="2:6" ht="15">
      <c r="B33" s="6" t="s">
        <v>262</v>
      </c>
      <c r="C33" s="12">
        <v>9000</v>
      </c>
      <c r="D33" s="13">
        <v>8000</v>
      </c>
      <c r="E33" s="16"/>
      <c r="F33" s="13">
        <f>C33+D33-E33</f>
        <v>17000</v>
      </c>
    </row>
    <row r="34" spans="2:6" ht="15">
      <c r="B34" s="6" t="s">
        <v>263</v>
      </c>
      <c r="C34" s="12">
        <v>42000</v>
      </c>
      <c r="D34" s="13">
        <v>91900</v>
      </c>
      <c r="E34" s="159">
        <v>58300</v>
      </c>
      <c r="F34" s="13">
        <f>C34+D34-E34</f>
        <v>75600</v>
      </c>
    </row>
    <row r="35" spans="2:6" ht="15.75" thickBot="1">
      <c r="B35" s="9" t="s">
        <v>80</v>
      </c>
      <c r="C35" s="14">
        <v>3000</v>
      </c>
      <c r="D35" s="1"/>
      <c r="E35" s="160">
        <v>2000</v>
      </c>
      <c r="F35" s="14">
        <f>C35+D35-E35</f>
        <v>1000</v>
      </c>
    </row>
    <row r="36" spans="2:6" ht="15.75" thickBot="1">
      <c r="B36" s="153" t="s">
        <v>257</v>
      </c>
      <c r="C36" s="142">
        <f>SUM(C32:C35)</f>
        <v>64000</v>
      </c>
      <c r="D36" s="142">
        <f>SUM(D32:D35)</f>
        <v>99900</v>
      </c>
      <c r="E36" s="142">
        <f>SUM(E31:E35)</f>
        <v>72300</v>
      </c>
      <c r="F36" s="142">
        <f>SUM(F32:F35)</f>
        <v>99600</v>
      </c>
    </row>
    <row r="37" ht="15.75" thickBot="1"/>
    <row r="38" spans="2:6" ht="29.25" thickBot="1">
      <c r="B38" s="146" t="s">
        <v>264</v>
      </c>
      <c r="C38" s="147" t="s">
        <v>251</v>
      </c>
      <c r="D38" s="148" t="s">
        <v>259</v>
      </c>
      <c r="E38" s="147" t="s">
        <v>261</v>
      </c>
      <c r="F38" s="149" t="s">
        <v>253</v>
      </c>
    </row>
    <row r="39" spans="2:6" ht="15">
      <c r="B39" s="6" t="s">
        <v>265</v>
      </c>
      <c r="C39" s="12">
        <v>32000</v>
      </c>
      <c r="D39" s="13">
        <v>25000</v>
      </c>
      <c r="E39" s="13">
        <v>32000</v>
      </c>
      <c r="F39" s="12">
        <f>C39+D39-E39</f>
        <v>25000</v>
      </c>
    </row>
    <row r="40" spans="2:6" ht="15.75" thickBot="1">
      <c r="B40" s="9" t="s">
        <v>266</v>
      </c>
      <c r="C40" s="14">
        <v>18000</v>
      </c>
      <c r="D40" s="1">
        <v>34000</v>
      </c>
      <c r="E40" s="1"/>
      <c r="F40" s="14">
        <f>C40+D40-E40</f>
        <v>52000</v>
      </c>
    </row>
    <row r="41" spans="2:6" ht="15.75" thickBot="1">
      <c r="B41" s="153" t="s">
        <v>257</v>
      </c>
      <c r="C41" s="74">
        <f>C39+C40</f>
        <v>50000</v>
      </c>
      <c r="D41" s="74">
        <f>D39+D40</f>
        <v>59000</v>
      </c>
      <c r="E41" s="74">
        <f>E39+E40</f>
        <v>32000</v>
      </c>
      <c r="F41" s="2">
        <f>C41+D41-E41</f>
        <v>77000</v>
      </c>
    </row>
    <row r="42" spans="2:6" ht="15.75" thickBot="1">
      <c r="B42" s="145" t="s">
        <v>275</v>
      </c>
      <c r="C42" s="158"/>
      <c r="D42" s="166">
        <v>48000</v>
      </c>
      <c r="E42" s="158"/>
      <c r="F42" s="14">
        <f>C42+D42-E42</f>
        <v>48000</v>
      </c>
    </row>
    <row r="43" ht="15.75" thickBot="1"/>
    <row r="44" spans="2:3" ht="15.75" thickBot="1">
      <c r="B44" s="325" t="s">
        <v>308</v>
      </c>
      <c r="C44" s="326"/>
    </row>
    <row r="45" spans="2:3" ht="15">
      <c r="B45" s="154" t="s">
        <v>284</v>
      </c>
      <c r="C45" s="163">
        <v>140000</v>
      </c>
    </row>
    <row r="46" spans="2:6" ht="15">
      <c r="B46" s="15" t="s">
        <v>285</v>
      </c>
      <c r="C46" s="13">
        <f>500000/5</f>
        <v>100000</v>
      </c>
      <c r="E46" s="136"/>
      <c r="F46" s="4"/>
    </row>
    <row r="47" spans="2:3" ht="15.75" thickBot="1">
      <c r="B47" s="165" t="s">
        <v>286</v>
      </c>
      <c r="C47" s="1">
        <f>C45-C46</f>
        <v>40000</v>
      </c>
    </row>
    <row r="48" spans="2:5" ht="30" customHeight="1" thickBot="1">
      <c r="B48" s="327" t="s">
        <v>309</v>
      </c>
      <c r="C48" s="328"/>
      <c r="E48" s="137"/>
    </row>
    <row r="49" spans="2:6" ht="15">
      <c r="B49" s="8"/>
      <c r="C49" s="8"/>
      <c r="E49" s="137"/>
      <c r="F49" s="4"/>
    </row>
  </sheetData>
  <sheetProtection sheet="1"/>
  <mergeCells count="3">
    <mergeCell ref="B2:F2"/>
    <mergeCell ref="B44:C44"/>
    <mergeCell ref="B48:C4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showGridLines="0" tabSelected="1" zoomScalePageLayoutView="0" workbookViewId="0" topLeftCell="A1">
      <selection activeCell="C9" sqref="C9"/>
    </sheetView>
  </sheetViews>
  <sheetFormatPr defaultColWidth="11.421875" defaultRowHeight="12.75"/>
  <cols>
    <col min="1" max="1" width="3.7109375" style="273" customWidth="1"/>
    <col min="2" max="2" width="29.7109375" style="273" customWidth="1"/>
    <col min="3" max="3" width="14.7109375" style="273" customWidth="1"/>
    <col min="4" max="4" width="29.7109375" style="273" customWidth="1"/>
    <col min="5" max="5" width="14.7109375" style="273" customWidth="1"/>
    <col min="6" max="6" width="29.7109375" style="273" customWidth="1"/>
    <col min="7" max="7" width="14.7109375" style="273" customWidth="1"/>
    <col min="8" max="16384" width="11.421875" style="273" customWidth="1"/>
  </cols>
  <sheetData>
    <row r="1" ht="13.5" thickBot="1"/>
    <row r="2" spans="2:7" ht="13.5" thickBot="1">
      <c r="B2" s="336" t="s">
        <v>311</v>
      </c>
      <c r="C2" s="337"/>
      <c r="D2" s="337"/>
      <c r="E2" s="337"/>
      <c r="F2" s="337"/>
      <c r="G2" s="338"/>
    </row>
    <row r="3" spans="2:6" ht="13.5" hidden="1" thickBot="1">
      <c r="B3" s="274"/>
      <c r="C3" s="274"/>
      <c r="D3" s="274"/>
      <c r="E3" s="274"/>
      <c r="F3" s="274"/>
    </row>
    <row r="4" spans="2:7" ht="17.25" customHeight="1" thickBot="1">
      <c r="B4" s="339" t="s">
        <v>0</v>
      </c>
      <c r="C4" s="340"/>
      <c r="D4" s="339" t="s">
        <v>1</v>
      </c>
      <c r="E4" s="340"/>
      <c r="F4" s="341" t="s">
        <v>249</v>
      </c>
      <c r="G4" s="342"/>
    </row>
    <row r="5" spans="2:7" ht="26.25" thickBot="1">
      <c r="B5" s="275" t="s">
        <v>2</v>
      </c>
      <c r="C5" s="276"/>
      <c r="D5" s="277" t="s">
        <v>3</v>
      </c>
      <c r="E5" s="276"/>
      <c r="F5" s="278" t="s">
        <v>7</v>
      </c>
      <c r="G5" s="279"/>
    </row>
    <row r="6" spans="2:7" ht="15" customHeight="1">
      <c r="B6" s="280" t="s">
        <v>4</v>
      </c>
      <c r="C6" s="281"/>
      <c r="D6" s="332" t="s">
        <v>8</v>
      </c>
      <c r="E6" s="329"/>
      <c r="F6" s="282"/>
      <c r="G6" s="283"/>
    </row>
    <row r="7" spans="2:7" ht="15" customHeight="1">
      <c r="B7" s="280" t="s">
        <v>5</v>
      </c>
      <c r="C7" s="281"/>
      <c r="D7" s="333"/>
      <c r="E7" s="330"/>
      <c r="F7" s="282"/>
      <c r="G7" s="283"/>
    </row>
    <row r="8" spans="2:7" ht="15" customHeight="1" thickBot="1">
      <c r="B8" s="280" t="s">
        <v>29</v>
      </c>
      <c r="C8" s="281"/>
      <c r="D8" s="333"/>
      <c r="E8" s="331"/>
      <c r="F8" s="282"/>
      <c r="G8" s="283"/>
    </row>
    <row r="9" spans="2:7" ht="15" customHeight="1" thickBot="1">
      <c r="B9" s="284" t="s">
        <v>312</v>
      </c>
      <c r="C9" s="285"/>
      <c r="D9" s="286" t="s">
        <v>312</v>
      </c>
      <c r="E9" s="285"/>
      <c r="F9" s="287" t="s">
        <v>6</v>
      </c>
      <c r="G9" s="285"/>
    </row>
    <row r="10" spans="2:7" ht="15" customHeight="1">
      <c r="B10" s="288" t="s">
        <v>6</v>
      </c>
      <c r="C10" s="289"/>
      <c r="D10" s="345" t="s">
        <v>316</v>
      </c>
      <c r="E10" s="343"/>
      <c r="F10" s="290"/>
      <c r="G10" s="291"/>
    </row>
    <row r="11" spans="2:7" ht="15" customHeight="1" thickBot="1">
      <c r="B11" s="280" t="s">
        <v>7</v>
      </c>
      <c r="C11" s="281"/>
      <c r="D11" s="334"/>
      <c r="E11" s="344"/>
      <c r="F11" s="282"/>
      <c r="G11" s="283"/>
    </row>
    <row r="12" spans="2:7" ht="15" customHeight="1" thickBot="1">
      <c r="B12" s="284" t="s">
        <v>312</v>
      </c>
      <c r="C12" s="285"/>
      <c r="D12" s="286" t="s">
        <v>312</v>
      </c>
      <c r="E12" s="285"/>
      <c r="F12" s="287" t="s">
        <v>9</v>
      </c>
      <c r="G12" s="285"/>
    </row>
    <row r="13" spans="2:7" ht="15" customHeight="1">
      <c r="B13" s="288" t="s">
        <v>9</v>
      </c>
      <c r="C13" s="289"/>
      <c r="D13" s="290" t="s">
        <v>19</v>
      </c>
      <c r="E13" s="289"/>
      <c r="F13" s="288"/>
      <c r="G13" s="291"/>
    </row>
    <row r="14" spans="2:7" ht="15" customHeight="1" thickBot="1">
      <c r="B14" s="280" t="s">
        <v>47</v>
      </c>
      <c r="C14" s="281"/>
      <c r="D14" s="282" t="s">
        <v>20</v>
      </c>
      <c r="E14" s="281"/>
      <c r="F14" s="280"/>
      <c r="G14" s="292"/>
    </row>
    <row r="15" spans="2:7" ht="15" customHeight="1" thickBot="1">
      <c r="B15" s="284" t="s">
        <v>312</v>
      </c>
      <c r="C15" s="285"/>
      <c r="D15" s="286" t="s">
        <v>312</v>
      </c>
      <c r="E15" s="285"/>
      <c r="F15" s="287" t="s">
        <v>315</v>
      </c>
      <c r="G15" s="285"/>
    </row>
    <row r="16" spans="2:7" ht="15" customHeight="1">
      <c r="B16" s="288" t="s">
        <v>10</v>
      </c>
      <c r="C16" s="289"/>
      <c r="D16" s="290" t="s">
        <v>52</v>
      </c>
      <c r="E16" s="289"/>
      <c r="F16" s="290"/>
      <c r="G16" s="291"/>
    </row>
    <row r="17" spans="2:7" ht="15" customHeight="1">
      <c r="B17" s="280" t="s">
        <v>11</v>
      </c>
      <c r="C17" s="281"/>
      <c r="D17" s="282" t="s">
        <v>368</v>
      </c>
      <c r="E17" s="281"/>
      <c r="F17" s="282"/>
      <c r="G17" s="283"/>
    </row>
    <row r="18" spans="2:7" ht="15" customHeight="1">
      <c r="B18" s="280" t="s">
        <v>12</v>
      </c>
      <c r="C18" s="281"/>
      <c r="D18" s="282"/>
      <c r="E18" s="281"/>
      <c r="F18" s="282"/>
      <c r="G18" s="283"/>
    </row>
    <row r="19" spans="2:7" ht="15" customHeight="1" thickBot="1">
      <c r="B19" s="280" t="s">
        <v>13</v>
      </c>
      <c r="C19" s="281"/>
      <c r="D19" s="282" t="s">
        <v>21</v>
      </c>
      <c r="E19" s="281"/>
      <c r="F19" s="282"/>
      <c r="G19" s="283"/>
    </row>
    <row r="20" spans="2:7" ht="15" customHeight="1" thickBot="1">
      <c r="B20" s="284" t="s">
        <v>312</v>
      </c>
      <c r="C20" s="285"/>
      <c r="D20" s="286" t="s">
        <v>312</v>
      </c>
      <c r="E20" s="285"/>
      <c r="F20" s="287" t="s">
        <v>14</v>
      </c>
      <c r="G20" s="285"/>
    </row>
    <row r="21" spans="2:7" ht="15" customHeight="1">
      <c r="B21" s="280" t="s">
        <v>48</v>
      </c>
      <c r="C21" s="281"/>
      <c r="D21" s="282" t="s">
        <v>53</v>
      </c>
      <c r="E21" s="281"/>
      <c r="F21" s="282"/>
      <c r="G21" s="291"/>
    </row>
    <row r="22" spans="2:7" s="295" customFormat="1" ht="15" customHeight="1">
      <c r="B22" s="334" t="s">
        <v>317</v>
      </c>
      <c r="C22" s="335"/>
      <c r="D22" s="334" t="s">
        <v>317</v>
      </c>
      <c r="E22" s="335"/>
      <c r="F22" s="293"/>
      <c r="G22" s="294"/>
    </row>
    <row r="23" spans="2:7" ht="15" customHeight="1">
      <c r="B23" s="334"/>
      <c r="C23" s="335"/>
      <c r="D23" s="334"/>
      <c r="E23" s="335"/>
      <c r="F23" s="282"/>
      <c r="G23" s="283"/>
    </row>
    <row r="24" spans="2:7" ht="15" customHeight="1" thickBot="1">
      <c r="B24" s="280" t="s">
        <v>15</v>
      </c>
      <c r="C24" s="281"/>
      <c r="D24" s="282" t="s">
        <v>22</v>
      </c>
      <c r="E24" s="281"/>
      <c r="G24" s="292"/>
    </row>
    <row r="25" spans="2:7" ht="15" customHeight="1" thickBot="1">
      <c r="B25" s="296" t="s">
        <v>312</v>
      </c>
      <c r="C25" s="285"/>
      <c r="D25" s="297" t="s">
        <v>312</v>
      </c>
      <c r="E25" s="285"/>
      <c r="F25" s="298" t="s">
        <v>17</v>
      </c>
      <c r="G25" s="285"/>
    </row>
    <row r="26" spans="2:7" ht="15" customHeight="1" thickBot="1">
      <c r="B26" s="299" t="s">
        <v>16</v>
      </c>
      <c r="C26" s="300"/>
      <c r="D26" s="301" t="s">
        <v>23</v>
      </c>
      <c r="E26" s="300"/>
      <c r="F26" s="302" t="s">
        <v>18</v>
      </c>
      <c r="G26" s="285"/>
    </row>
    <row r="27" spans="2:7" ht="15" customHeight="1">
      <c r="B27" s="280" t="s">
        <v>17</v>
      </c>
      <c r="C27" s="281"/>
      <c r="D27" s="282" t="s">
        <v>49</v>
      </c>
      <c r="E27" s="281"/>
      <c r="F27" s="282"/>
      <c r="G27" s="283"/>
    </row>
    <row r="28" spans="2:7" ht="15" customHeight="1">
      <c r="B28" s="280" t="s">
        <v>51</v>
      </c>
      <c r="C28" s="281"/>
      <c r="D28" s="282" t="s">
        <v>50</v>
      </c>
      <c r="E28" s="281"/>
      <c r="F28" s="282"/>
      <c r="G28" s="283"/>
    </row>
    <row r="29" spans="2:7" ht="15" customHeight="1">
      <c r="B29" s="280"/>
      <c r="C29" s="281"/>
      <c r="D29" s="282" t="s">
        <v>24</v>
      </c>
      <c r="E29" s="281"/>
      <c r="F29" s="282"/>
      <c r="G29" s="283"/>
    </row>
    <row r="30" spans="2:7" ht="15" customHeight="1" thickBot="1">
      <c r="B30" s="280"/>
      <c r="C30" s="281"/>
      <c r="D30" s="282" t="s">
        <v>25</v>
      </c>
      <c r="E30" s="281"/>
      <c r="F30" s="282"/>
      <c r="G30" s="283"/>
    </row>
    <row r="31" spans="2:7" ht="15" customHeight="1" thickBot="1">
      <c r="B31" s="284" t="s">
        <v>312</v>
      </c>
      <c r="C31" s="285"/>
      <c r="D31" s="286" t="s">
        <v>312</v>
      </c>
      <c r="E31" s="285"/>
      <c r="F31" s="298" t="s">
        <v>27</v>
      </c>
      <c r="G31" s="303"/>
    </row>
    <row r="32" spans="2:7" s="295" customFormat="1" ht="26.25" thickBot="1">
      <c r="B32" s="304" t="s">
        <v>313</v>
      </c>
      <c r="C32" s="305"/>
      <c r="D32" s="306" t="s">
        <v>26</v>
      </c>
      <c r="E32" s="305"/>
      <c r="F32" s="307" t="s">
        <v>314</v>
      </c>
      <c r="G32" s="305"/>
    </row>
  </sheetData>
  <sheetProtection/>
  <mergeCells count="12">
    <mergeCell ref="B2:G2"/>
    <mergeCell ref="B4:C4"/>
    <mergeCell ref="D4:E4"/>
    <mergeCell ref="F4:G4"/>
    <mergeCell ref="E10:E11"/>
    <mergeCell ref="D10:D11"/>
    <mergeCell ref="E6:E8"/>
    <mergeCell ref="D6:D8"/>
    <mergeCell ref="D22:D23"/>
    <mergeCell ref="B22:B23"/>
    <mergeCell ref="E22:E23"/>
    <mergeCell ref="C22:C2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7" customWidth="1"/>
    <col min="2" max="2" width="54.7109375" style="17" customWidth="1"/>
    <col min="3" max="4" width="13.7109375" style="17" customWidth="1"/>
    <col min="5" max="16384" width="11.421875" style="17" customWidth="1"/>
  </cols>
  <sheetData>
    <row r="1" spans="1:4" ht="16.5" thickBot="1">
      <c r="A1" s="352"/>
      <c r="B1" s="352"/>
      <c r="C1" s="352"/>
      <c r="D1" s="352"/>
    </row>
    <row r="2" spans="2:5" ht="16.5" thickBot="1">
      <c r="B2" s="349" t="s">
        <v>320</v>
      </c>
      <c r="C2" s="350"/>
      <c r="D2" s="351"/>
      <c r="E2" s="182"/>
    </row>
    <row r="3" spans="3:5" ht="16.5" thickBot="1">
      <c r="C3" s="179"/>
      <c r="D3" s="179"/>
      <c r="E3" s="182"/>
    </row>
    <row r="4" spans="2:5" ht="16.5" thickBot="1">
      <c r="B4" s="186" t="s">
        <v>318</v>
      </c>
      <c r="C4" s="187" t="s">
        <v>33</v>
      </c>
      <c r="D4" s="187" t="s">
        <v>34</v>
      </c>
      <c r="E4" s="182"/>
    </row>
    <row r="5" spans="2:5" ht="15.75">
      <c r="B5" s="185" t="s">
        <v>321</v>
      </c>
      <c r="C5" s="22"/>
      <c r="D5" s="22"/>
      <c r="E5" s="182"/>
    </row>
    <row r="6" spans="2:5" ht="15.75">
      <c r="B6" s="173" t="s">
        <v>243</v>
      </c>
      <c r="C6" s="22"/>
      <c r="D6" s="22"/>
      <c r="E6" s="182"/>
    </row>
    <row r="7" spans="2:5" ht="15.75">
      <c r="B7" s="173" t="s">
        <v>13</v>
      </c>
      <c r="C7" s="22"/>
      <c r="D7" s="22"/>
      <c r="E7" s="182"/>
    </row>
    <row r="8" spans="2:5" ht="15.75">
      <c r="B8" s="173" t="s">
        <v>322</v>
      </c>
      <c r="C8" s="22"/>
      <c r="D8" s="22"/>
      <c r="E8" s="182"/>
    </row>
    <row r="9" spans="2:5" ht="15.75">
      <c r="B9" s="173" t="s">
        <v>176</v>
      </c>
      <c r="C9" s="22"/>
      <c r="D9" s="22"/>
      <c r="E9" s="182"/>
    </row>
    <row r="10" spans="2:5" ht="15.75">
      <c r="B10" s="173" t="s">
        <v>323</v>
      </c>
      <c r="C10" s="22"/>
      <c r="D10" s="22"/>
      <c r="E10" s="182"/>
    </row>
    <row r="11" spans="2:5" ht="15.75">
      <c r="B11" s="173" t="s">
        <v>324</v>
      </c>
      <c r="C11" s="22"/>
      <c r="D11" s="22"/>
      <c r="E11" s="182"/>
    </row>
    <row r="12" spans="2:5" ht="15.75">
      <c r="B12" s="173" t="s">
        <v>325</v>
      </c>
      <c r="C12" s="22"/>
      <c r="D12" s="22"/>
      <c r="E12" s="182"/>
    </row>
    <row r="13" spans="2:5" ht="15.75">
      <c r="B13" s="173" t="s">
        <v>179</v>
      </c>
      <c r="C13" s="22"/>
      <c r="D13" s="22"/>
      <c r="E13" s="182"/>
    </row>
    <row r="14" spans="2:5" ht="15.75">
      <c r="B14" s="173" t="s">
        <v>180</v>
      </c>
      <c r="C14" s="22"/>
      <c r="D14" s="22"/>
      <c r="E14" s="182"/>
    </row>
    <row r="15" spans="2:5" ht="15.75">
      <c r="B15" s="173" t="s">
        <v>326</v>
      </c>
      <c r="C15" s="22"/>
      <c r="D15" s="22"/>
      <c r="E15" s="182"/>
    </row>
    <row r="16" spans="2:5" ht="15.75">
      <c r="B16" s="173" t="s">
        <v>327</v>
      </c>
      <c r="C16" s="22"/>
      <c r="D16" s="22"/>
      <c r="E16" s="182"/>
    </row>
    <row r="17" spans="2:5" ht="16.5" thickBot="1">
      <c r="B17" s="183" t="s">
        <v>328</v>
      </c>
      <c r="C17" s="22"/>
      <c r="D17" s="20"/>
      <c r="E17" s="182"/>
    </row>
    <row r="18" spans="2:5" ht="16.5" thickBot="1">
      <c r="B18" s="238" t="s">
        <v>329</v>
      </c>
      <c r="C18" s="169"/>
      <c r="D18" s="190"/>
      <c r="E18" s="182"/>
    </row>
    <row r="19" spans="2:5" ht="15.75">
      <c r="B19" s="172" t="s">
        <v>21</v>
      </c>
      <c r="C19" s="174"/>
      <c r="D19" s="174"/>
      <c r="E19" s="182"/>
    </row>
    <row r="20" spans="2:5" ht="15.75">
      <c r="B20" s="173" t="s">
        <v>322</v>
      </c>
      <c r="C20" s="22"/>
      <c r="D20" s="22"/>
      <c r="E20" s="182"/>
    </row>
    <row r="21" spans="2:5" ht="15.75">
      <c r="B21" s="173" t="s">
        <v>169</v>
      </c>
      <c r="C21" s="22"/>
      <c r="D21" s="22"/>
      <c r="E21" s="182"/>
    </row>
    <row r="22" spans="2:5" ht="15.75">
      <c r="B22" s="173" t="s">
        <v>170</v>
      </c>
      <c r="C22" s="22"/>
      <c r="D22" s="22"/>
      <c r="E22" s="182"/>
    </row>
    <row r="23" spans="2:5" ht="15.75">
      <c r="B23" s="173" t="s">
        <v>332</v>
      </c>
      <c r="C23" s="22"/>
      <c r="D23" s="22"/>
      <c r="E23" s="182"/>
    </row>
    <row r="24" spans="2:5" ht="15.75">
      <c r="B24" s="173" t="s">
        <v>333</v>
      </c>
      <c r="C24" s="22"/>
      <c r="D24" s="22"/>
      <c r="E24" s="182"/>
    </row>
    <row r="25" spans="2:5" ht="15.75">
      <c r="B25" s="173" t="s">
        <v>334</v>
      </c>
      <c r="C25" s="22"/>
      <c r="D25" s="22"/>
      <c r="E25" s="182"/>
    </row>
    <row r="26" spans="2:5" ht="15.75">
      <c r="B26" s="173" t="s">
        <v>24</v>
      </c>
      <c r="C26" s="22"/>
      <c r="D26" s="22"/>
      <c r="E26" s="182"/>
    </row>
    <row r="27" spans="2:5" ht="16.5" thickBot="1">
      <c r="B27" s="183" t="s">
        <v>25</v>
      </c>
      <c r="C27" s="20"/>
      <c r="D27" s="22"/>
      <c r="E27" s="182"/>
    </row>
    <row r="28" spans="2:5" ht="16.5" thickBot="1">
      <c r="B28" s="238" t="s">
        <v>330</v>
      </c>
      <c r="C28" s="190"/>
      <c r="D28" s="169"/>
      <c r="E28" s="182"/>
    </row>
    <row r="29" spans="2:5" ht="16.5" thickBot="1">
      <c r="B29" s="308" t="s">
        <v>331</v>
      </c>
      <c r="C29" s="169"/>
      <c r="D29" s="178"/>
      <c r="E29" s="182"/>
    </row>
    <row r="30" spans="2:5" ht="16.5" thickBot="1">
      <c r="B30" s="346" t="s">
        <v>287</v>
      </c>
      <c r="C30" s="347"/>
      <c r="D30" s="348"/>
      <c r="E30" s="182"/>
    </row>
    <row r="31" spans="2:5" ht="16.5" thickBot="1">
      <c r="B31" s="25"/>
      <c r="C31" s="25"/>
      <c r="D31" s="25"/>
      <c r="E31" s="182"/>
    </row>
    <row r="32" spans="2:4" ht="16.5" thickBot="1">
      <c r="B32" s="186" t="s">
        <v>319</v>
      </c>
      <c r="C32" s="187" t="s">
        <v>33</v>
      </c>
      <c r="D32" s="188" t="s">
        <v>34</v>
      </c>
    </row>
    <row r="33" spans="2:4" ht="15.75">
      <c r="B33" s="185" t="s">
        <v>335</v>
      </c>
      <c r="C33" s="22"/>
      <c r="D33" s="180"/>
    </row>
    <row r="34" spans="2:4" ht="15.75">
      <c r="B34" s="173" t="s">
        <v>336</v>
      </c>
      <c r="C34" s="22"/>
      <c r="D34" s="180"/>
    </row>
    <row r="35" spans="2:4" ht="15.75">
      <c r="B35" s="173" t="s">
        <v>337</v>
      </c>
      <c r="C35" s="22"/>
      <c r="D35" s="180"/>
    </row>
    <row r="36" spans="2:4" ht="15.75">
      <c r="B36" s="173" t="s">
        <v>338</v>
      </c>
      <c r="C36" s="22"/>
      <c r="D36" s="180"/>
    </row>
    <row r="37" spans="2:4" ht="16.5" thickBot="1">
      <c r="B37" s="183" t="s">
        <v>339</v>
      </c>
      <c r="C37" s="22"/>
      <c r="D37" s="181"/>
    </row>
    <row r="38" spans="2:4" ht="16.5" thickBot="1">
      <c r="B38" s="191" t="s">
        <v>340</v>
      </c>
      <c r="C38" s="169"/>
      <c r="D38" s="192"/>
    </row>
    <row r="39" spans="2:4" ht="15.75">
      <c r="B39" s="173" t="s">
        <v>341</v>
      </c>
      <c r="C39" s="22"/>
      <c r="D39" s="180"/>
    </row>
    <row r="40" spans="2:4" ht="15.75">
      <c r="B40" s="173" t="s">
        <v>342</v>
      </c>
      <c r="C40" s="22"/>
      <c r="D40" s="180"/>
    </row>
    <row r="41" spans="2:4" ht="15.75">
      <c r="B41" s="173" t="s">
        <v>343</v>
      </c>
      <c r="C41" s="22"/>
      <c r="D41" s="180"/>
    </row>
    <row r="42" spans="2:4" ht="15.75">
      <c r="B42" s="173" t="s">
        <v>344</v>
      </c>
      <c r="C42" s="22"/>
      <c r="D42" s="180"/>
    </row>
    <row r="43" spans="2:4" ht="16.5" thickBot="1">
      <c r="B43" s="183" t="s">
        <v>345</v>
      </c>
      <c r="C43" s="20"/>
      <c r="D43" s="22"/>
    </row>
    <row r="44" spans="2:4" ht="16.5" thickBot="1">
      <c r="B44" s="191" t="s">
        <v>346</v>
      </c>
      <c r="C44" s="190"/>
      <c r="D44" s="169"/>
    </row>
    <row r="45" spans="2:4" ht="16.5" thickBot="1">
      <c r="B45" s="309" t="s">
        <v>331</v>
      </c>
      <c r="C45" s="169"/>
      <c r="D45" s="189"/>
    </row>
    <row r="46" spans="2:4" ht="16.5" thickBot="1">
      <c r="B46" s="346" t="s">
        <v>287</v>
      </c>
      <c r="C46" s="347"/>
      <c r="D46" s="348"/>
    </row>
  </sheetData>
  <sheetProtection/>
  <mergeCells count="4">
    <mergeCell ref="B46:D46"/>
    <mergeCell ref="B2:D2"/>
    <mergeCell ref="A1:D1"/>
    <mergeCell ref="B30:D30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7" customWidth="1"/>
    <col min="2" max="2" width="23.28125" style="17" customWidth="1"/>
    <col min="3" max="4" width="13.7109375" style="17" customWidth="1"/>
    <col min="5" max="5" width="23.28125" style="17" customWidth="1"/>
    <col min="6" max="7" width="13.7109375" style="17" customWidth="1"/>
    <col min="8" max="16384" width="11.421875" style="17" customWidth="1"/>
  </cols>
  <sheetData>
    <row r="1" spans="2:3" ht="24.75" customHeight="1" thickBot="1">
      <c r="B1" s="184"/>
      <c r="C1" s="193"/>
    </row>
    <row r="2" spans="2:7" ht="16.5" thickBot="1">
      <c r="B2" s="353" t="s">
        <v>354</v>
      </c>
      <c r="C2" s="354"/>
      <c r="D2" s="354"/>
      <c r="E2" s="354"/>
      <c r="F2" s="354"/>
      <c r="G2" s="355"/>
    </row>
    <row r="3" spans="2:7" ht="16.5" thickBot="1">
      <c r="B3" s="186" t="s">
        <v>54</v>
      </c>
      <c r="C3" s="187" t="s">
        <v>60</v>
      </c>
      <c r="D3" s="187" t="s">
        <v>28</v>
      </c>
      <c r="E3" s="201" t="s">
        <v>59</v>
      </c>
      <c r="F3" s="202" t="s">
        <v>60</v>
      </c>
      <c r="G3" s="203" t="s">
        <v>28</v>
      </c>
    </row>
    <row r="4" spans="2:7" ht="15.75">
      <c r="B4" s="194" t="s">
        <v>347</v>
      </c>
      <c r="C4" s="200"/>
      <c r="D4" s="200"/>
      <c r="E4" s="197" t="s">
        <v>351</v>
      </c>
      <c r="F4" s="200"/>
      <c r="G4" s="200"/>
    </row>
    <row r="5" spans="2:7" ht="15.75">
      <c r="B5" s="195" t="s">
        <v>348</v>
      </c>
      <c r="C5" s="18"/>
      <c r="D5" s="18"/>
      <c r="E5" s="198" t="s">
        <v>352</v>
      </c>
      <c r="F5" s="18"/>
      <c r="G5" s="18"/>
    </row>
    <row r="6" spans="2:7" ht="15.75">
      <c r="B6" s="195" t="s">
        <v>349</v>
      </c>
      <c r="C6" s="18"/>
      <c r="D6" s="18"/>
      <c r="E6" s="198" t="s">
        <v>353</v>
      </c>
      <c r="F6" s="18"/>
      <c r="G6" s="18"/>
    </row>
    <row r="7" spans="2:7" ht="16.5" thickBot="1">
      <c r="B7" s="196" t="s">
        <v>350</v>
      </c>
      <c r="C7" s="23"/>
      <c r="D7" s="23"/>
      <c r="E7" s="199" t="s">
        <v>350</v>
      </c>
      <c r="F7" s="23"/>
      <c r="G7" s="23"/>
    </row>
    <row r="8" spans="2:7" ht="16.5" thickBot="1">
      <c r="B8" s="204" t="s">
        <v>257</v>
      </c>
      <c r="C8" s="205"/>
      <c r="D8" s="206"/>
      <c r="E8" s="204" t="s">
        <v>257</v>
      </c>
      <c r="F8" s="205"/>
      <c r="G8" s="206"/>
    </row>
    <row r="10" spans="4:6" ht="15.75">
      <c r="D10" s="171"/>
      <c r="F10" s="171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5" customWidth="1"/>
    <col min="2" max="2" width="2.7109375" style="210" customWidth="1"/>
    <col min="3" max="3" width="57.7109375" style="5" customWidth="1"/>
    <col min="4" max="6" width="13.7109375" style="5" customWidth="1"/>
    <col min="7" max="16384" width="11.421875" style="5" customWidth="1"/>
  </cols>
  <sheetData>
    <row r="1" spans="3:4" ht="15.75" thickBot="1">
      <c r="C1" s="167"/>
      <c r="D1" s="207"/>
    </row>
    <row r="2" spans="2:6" ht="15.75" thickBot="1">
      <c r="B2" s="322" t="s">
        <v>357</v>
      </c>
      <c r="C2" s="323"/>
      <c r="D2" s="323"/>
      <c r="E2" s="323"/>
      <c r="F2" s="324"/>
    </row>
    <row r="3" spans="2:6" ht="15.75" thickBot="1">
      <c r="B3" s="356" t="s">
        <v>88</v>
      </c>
      <c r="C3" s="357"/>
      <c r="D3" s="10" t="s">
        <v>60</v>
      </c>
      <c r="E3" s="10" t="s">
        <v>28</v>
      </c>
      <c r="F3" s="211" t="s">
        <v>355</v>
      </c>
    </row>
    <row r="4" spans="2:6" ht="15">
      <c r="B4" s="212"/>
      <c r="C4" s="213" t="s">
        <v>92</v>
      </c>
      <c r="D4" s="214"/>
      <c r="E4" s="215"/>
      <c r="F4" s="214"/>
    </row>
    <row r="5" spans="2:6" ht="15.75" thickBot="1">
      <c r="B5" s="216" t="s">
        <v>89</v>
      </c>
      <c r="C5" s="217" t="s">
        <v>93</v>
      </c>
      <c r="D5" s="218"/>
      <c r="E5" s="219"/>
      <c r="F5" s="218"/>
    </row>
    <row r="6" spans="2:6" ht="15.75" thickBot="1">
      <c r="B6" s="220" t="s">
        <v>90</v>
      </c>
      <c r="C6" s="221" t="s">
        <v>94</v>
      </c>
      <c r="D6" s="222"/>
      <c r="E6" s="223"/>
      <c r="F6" s="224"/>
    </row>
    <row r="7" spans="2:6" ht="15">
      <c r="B7" s="212"/>
      <c r="C7" s="213" t="s">
        <v>95</v>
      </c>
      <c r="D7" s="214"/>
      <c r="E7" s="215"/>
      <c r="F7" s="214"/>
    </row>
    <row r="8" spans="2:6" ht="15.75" thickBot="1">
      <c r="B8" s="225" t="s">
        <v>89</v>
      </c>
      <c r="C8" s="226" t="s">
        <v>96</v>
      </c>
      <c r="D8" s="218"/>
      <c r="E8" s="219"/>
      <c r="F8" s="227"/>
    </row>
    <row r="9" spans="2:6" ht="15.75" thickBot="1">
      <c r="B9" s="228" t="s">
        <v>90</v>
      </c>
      <c r="C9" s="229" t="s">
        <v>99</v>
      </c>
      <c r="D9" s="222"/>
      <c r="E9" s="223"/>
      <c r="F9" s="230"/>
    </row>
    <row r="10" spans="2:6" ht="15">
      <c r="B10" s="225"/>
      <c r="C10" s="226" t="s">
        <v>97</v>
      </c>
      <c r="D10" s="214"/>
      <c r="E10" s="215"/>
      <c r="F10" s="231"/>
    </row>
    <row r="11" spans="2:6" ht="15.75" thickBot="1">
      <c r="B11" s="225" t="s">
        <v>89</v>
      </c>
      <c r="C11" s="226" t="s">
        <v>98</v>
      </c>
      <c r="D11" s="218"/>
      <c r="E11" s="219"/>
      <c r="F11" s="227"/>
    </row>
    <row r="12" spans="2:6" ht="29.25" thickBot="1">
      <c r="B12" s="228" t="s">
        <v>90</v>
      </c>
      <c r="C12" s="229" t="s">
        <v>105</v>
      </c>
      <c r="D12" s="222"/>
      <c r="E12" s="223"/>
      <c r="F12" s="230"/>
    </row>
    <row r="13" spans="2:6" ht="15.75" thickBot="1">
      <c r="B13" s="228"/>
      <c r="C13" s="229" t="s">
        <v>100</v>
      </c>
      <c r="D13" s="222"/>
      <c r="E13" s="223"/>
      <c r="F13" s="230"/>
    </row>
    <row r="14" spans="2:6" ht="15">
      <c r="B14" s="225"/>
      <c r="C14" s="226" t="s">
        <v>101</v>
      </c>
      <c r="D14" s="214"/>
      <c r="E14" s="215"/>
      <c r="F14" s="231"/>
    </row>
    <row r="15" spans="2:6" ht="15.75" thickBot="1">
      <c r="B15" s="225" t="s">
        <v>89</v>
      </c>
      <c r="C15" s="226" t="s">
        <v>102</v>
      </c>
      <c r="D15" s="218"/>
      <c r="E15" s="219"/>
      <c r="F15" s="227"/>
    </row>
    <row r="16" spans="2:6" ht="15.75" thickBot="1">
      <c r="B16" s="228" t="s">
        <v>90</v>
      </c>
      <c r="C16" s="232" t="s">
        <v>103</v>
      </c>
      <c r="D16" s="222"/>
      <c r="E16" s="223"/>
      <c r="F16" s="230"/>
    </row>
    <row r="17" spans="2:6" ht="15.75" thickBot="1">
      <c r="B17" s="356" t="s">
        <v>104</v>
      </c>
      <c r="C17" s="357"/>
      <c r="D17" s="10" t="s">
        <v>60</v>
      </c>
      <c r="E17" s="10" t="s">
        <v>28</v>
      </c>
      <c r="F17" s="211" t="s">
        <v>355</v>
      </c>
    </row>
    <row r="18" spans="2:8" ht="15.75" thickBot="1">
      <c r="B18" s="233"/>
      <c r="C18" s="234" t="s">
        <v>91</v>
      </c>
      <c r="D18" s="310"/>
      <c r="E18" s="312"/>
      <c r="F18" s="313"/>
      <c r="H18" s="3"/>
    </row>
    <row r="19" spans="2:7" ht="15.75" thickBot="1">
      <c r="B19" s="235"/>
      <c r="C19" s="236" t="s">
        <v>356</v>
      </c>
      <c r="D19" s="311"/>
      <c r="E19" s="155"/>
      <c r="F19" s="314"/>
      <c r="G19" s="3"/>
    </row>
    <row r="20" spans="3:6" ht="15">
      <c r="C20" s="8"/>
      <c r="D20" s="137"/>
      <c r="E20" s="208"/>
      <c r="F20" s="208"/>
    </row>
  </sheetData>
  <sheetProtection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7" customWidth="1"/>
    <col min="2" max="2" width="47.7109375" style="17" customWidth="1"/>
    <col min="3" max="3" width="13.7109375" style="17" customWidth="1"/>
    <col min="4" max="4" width="47.7109375" style="17" customWidth="1"/>
    <col min="5" max="5" width="13.7109375" style="17" customWidth="1"/>
    <col min="6" max="16384" width="11.421875" style="17" customWidth="1"/>
  </cols>
  <sheetData>
    <row r="1" spans="2:5" ht="16.5" thickBot="1">
      <c r="B1" s="358"/>
      <c r="C1" s="358"/>
      <c r="D1" s="358"/>
      <c r="E1" s="358"/>
    </row>
    <row r="2" spans="2:5" ht="16.5" thickBot="1">
      <c r="B2" s="349" t="s">
        <v>358</v>
      </c>
      <c r="C2" s="350"/>
      <c r="D2" s="350"/>
      <c r="E2" s="351"/>
    </row>
    <row r="3" spans="2:5" ht="16.5" thickBot="1">
      <c r="B3" s="187" t="s">
        <v>129</v>
      </c>
      <c r="C3" s="187" t="s">
        <v>35</v>
      </c>
      <c r="D3" s="187" t="s">
        <v>130</v>
      </c>
      <c r="E3" s="187" t="s">
        <v>35</v>
      </c>
    </row>
    <row r="4" spans="2:5" ht="9.75" customHeight="1">
      <c r="B4" s="242"/>
      <c r="C4" s="242"/>
      <c r="D4" s="242"/>
      <c r="E4" s="242"/>
    </row>
    <row r="5" spans="2:5" ht="15.75">
      <c r="B5" s="175" t="s">
        <v>131</v>
      </c>
      <c r="C5" s="22"/>
      <c r="D5" s="175" t="s">
        <v>132</v>
      </c>
      <c r="E5" s="22"/>
    </row>
    <row r="6" spans="2:5" ht="9.75" customHeight="1">
      <c r="B6" s="175"/>
      <c r="C6" s="22"/>
      <c r="D6" s="175"/>
      <c r="E6" s="22"/>
    </row>
    <row r="7" spans="2:5" ht="15.75">
      <c r="B7" s="175" t="s">
        <v>133</v>
      </c>
      <c r="C7" s="22"/>
      <c r="D7" s="175" t="s">
        <v>134</v>
      </c>
      <c r="E7" s="22"/>
    </row>
    <row r="8" spans="2:5" ht="15.75">
      <c r="B8" s="175" t="s">
        <v>86</v>
      </c>
      <c r="C8" s="22"/>
      <c r="D8" s="175" t="s">
        <v>135</v>
      </c>
      <c r="E8" s="22"/>
    </row>
    <row r="9" spans="2:5" ht="15.75">
      <c r="B9" s="175" t="s">
        <v>136</v>
      </c>
      <c r="C9" s="22"/>
      <c r="D9" s="175" t="s">
        <v>137</v>
      </c>
      <c r="E9" s="22"/>
    </row>
    <row r="10" spans="2:5" ht="15.75">
      <c r="B10" s="175" t="s">
        <v>138</v>
      </c>
      <c r="C10" s="22"/>
      <c r="D10" s="175" t="s">
        <v>139</v>
      </c>
      <c r="E10" s="22"/>
    </row>
    <row r="11" spans="2:5" ht="9.75" customHeight="1">
      <c r="B11" s="175"/>
      <c r="C11" s="22"/>
      <c r="D11" s="175"/>
      <c r="E11" s="22"/>
    </row>
    <row r="12" spans="2:5" ht="15.75">
      <c r="B12" s="175"/>
      <c r="C12" s="22"/>
      <c r="D12" s="175" t="s">
        <v>140</v>
      </c>
      <c r="E12" s="22"/>
    </row>
    <row r="13" spans="2:5" ht="15.75">
      <c r="B13" s="175" t="s">
        <v>141</v>
      </c>
      <c r="C13" s="22"/>
      <c r="D13" s="175" t="s">
        <v>142</v>
      </c>
      <c r="E13" s="22"/>
    </row>
    <row r="14" spans="2:5" ht="9.75" customHeight="1">
      <c r="B14" s="175"/>
      <c r="C14" s="22"/>
      <c r="D14" s="175"/>
      <c r="E14" s="22"/>
    </row>
    <row r="15" spans="2:5" ht="15.75">
      <c r="B15" s="175" t="s">
        <v>143</v>
      </c>
      <c r="C15" s="22"/>
      <c r="D15" s="175" t="s">
        <v>144</v>
      </c>
      <c r="E15" s="22"/>
    </row>
    <row r="16" spans="2:5" ht="15.75">
      <c r="B16" s="175"/>
      <c r="C16" s="22"/>
      <c r="D16" s="175" t="s">
        <v>145</v>
      </c>
      <c r="E16" s="22"/>
    </row>
    <row r="17" spans="2:5" ht="15.75">
      <c r="B17" s="175"/>
      <c r="C17" s="22"/>
      <c r="D17" s="175" t="s">
        <v>146</v>
      </c>
      <c r="E17" s="22"/>
    </row>
    <row r="18" spans="2:5" ht="9.75" customHeight="1">
      <c r="B18" s="175"/>
      <c r="C18" s="22"/>
      <c r="D18" s="175"/>
      <c r="E18" s="22"/>
    </row>
    <row r="19" spans="2:5" ht="15.75">
      <c r="B19" s="175" t="s">
        <v>147</v>
      </c>
      <c r="C19" s="22"/>
      <c r="D19" s="175" t="s">
        <v>148</v>
      </c>
      <c r="E19" s="22"/>
    </row>
    <row r="20" spans="2:5" ht="9.75" customHeight="1" thickBot="1">
      <c r="B20" s="176"/>
      <c r="C20" s="20"/>
      <c r="D20" s="176"/>
      <c r="E20" s="20"/>
    </row>
    <row r="21" spans="2:5" ht="16.5" thickBot="1">
      <c r="B21" s="238" t="s">
        <v>149</v>
      </c>
      <c r="C21" s="168"/>
      <c r="D21" s="238" t="s">
        <v>150</v>
      </c>
      <c r="E21" s="168"/>
    </row>
    <row r="22" spans="2:5" ht="32.25" thickBot="1">
      <c r="B22" s="239" t="s">
        <v>359</v>
      </c>
      <c r="C22" s="240"/>
      <c r="D22" s="239" t="s">
        <v>360</v>
      </c>
      <c r="E22" s="241"/>
    </row>
    <row r="23" spans="2:5" ht="16.5" thickBot="1">
      <c r="B23" s="238" t="s">
        <v>84</v>
      </c>
      <c r="C23" s="168"/>
      <c r="D23" s="238" t="s">
        <v>84</v>
      </c>
      <c r="E23" s="168"/>
    </row>
  </sheetData>
  <sheetProtection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2009-06-14T16:49:06Z</cp:lastPrinted>
  <dcterms:created xsi:type="dcterms:W3CDTF">2001-09-24T14:05:00Z</dcterms:created>
  <dcterms:modified xsi:type="dcterms:W3CDTF">2010-04-16T18:21:09Z</dcterms:modified>
  <cp:category/>
  <cp:version/>
  <cp:contentType/>
  <cp:contentStatus/>
</cp:coreProperties>
</file>