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0" windowWidth="9195" windowHeight="4245" activeTab="0"/>
  </bookViews>
  <sheets>
    <sheet name="Bilan N-1" sheetId="1" r:id="rId1"/>
    <sheet name="Bilan N" sheetId="2" r:id="rId2"/>
    <sheet name="Tableau de résultat" sheetId="3" r:id="rId3"/>
    <sheet name="Annexes" sheetId="4" r:id="rId4"/>
    <sheet name="SIG" sheetId="5" r:id="rId5"/>
    <sheet name="CAF" sheetId="6" r:id="rId6"/>
    <sheet name="Bilans fonctionnels" sheetId="7" r:id="rId7"/>
    <sheet name="Analyse des bilans fonctionnels" sheetId="8" r:id="rId8"/>
    <sheet name="Tableau de financement I" sheetId="9" r:id="rId9"/>
    <sheet name="Tableau de financement II" sheetId="10" r:id="rId10"/>
    <sheet name="ETE" sheetId="11" r:id="rId11"/>
  </sheets>
  <definedNames/>
  <calcPr fullCalcOnLoad="1"/>
</workbook>
</file>

<file path=xl/sharedStrings.xml><?xml version="1.0" encoding="utf-8"?>
<sst xmlns="http://schemas.openxmlformats.org/spreadsheetml/2006/main" count="559" uniqueCount="369">
  <si>
    <t>PRODUITS</t>
  </si>
  <si>
    <t>CHARGES</t>
  </si>
  <si>
    <t>Ventes de marchandises</t>
  </si>
  <si>
    <t>Coût d'achat des marchandises vendues</t>
  </si>
  <si>
    <t>Production Vendue</t>
  </si>
  <si>
    <t>Production Stockée</t>
  </si>
  <si>
    <t>Production de l'exercice</t>
  </si>
  <si>
    <t>Marge commerciale</t>
  </si>
  <si>
    <t>Déstockage de production</t>
  </si>
  <si>
    <t>Valeur ajoutée</t>
  </si>
  <si>
    <t>Excédent brut d'exploitation</t>
  </si>
  <si>
    <t xml:space="preserve">Reprises sur provisions et </t>
  </si>
  <si>
    <t>transferts de charges</t>
  </si>
  <si>
    <t>Autres produits</t>
  </si>
  <si>
    <t>Résultat d'exploitation</t>
  </si>
  <si>
    <t>Produits financiers</t>
  </si>
  <si>
    <t>Produits exceptionnels</t>
  </si>
  <si>
    <t>Résultat courant avant impôts</t>
  </si>
  <si>
    <t>Résultat exceptionnel</t>
  </si>
  <si>
    <t>Impôts, taxes et versements assimilés</t>
  </si>
  <si>
    <t>Charges de personnel</t>
  </si>
  <si>
    <t>Autres charges</t>
  </si>
  <si>
    <t>Charges financières</t>
  </si>
  <si>
    <t>Charges exceptionnelles</t>
  </si>
  <si>
    <t>Participation des salariés</t>
  </si>
  <si>
    <t>Impôts sur les bénéfices</t>
  </si>
  <si>
    <t>Valeur comptable des éléments cédés</t>
  </si>
  <si>
    <t>Résultat de l'exercice</t>
  </si>
  <si>
    <t>N</t>
  </si>
  <si>
    <t>Production Immobilisée</t>
  </si>
  <si>
    <t>Charges</t>
  </si>
  <si>
    <t>Produits</t>
  </si>
  <si>
    <t>Total général</t>
  </si>
  <si>
    <t>en -</t>
  </si>
  <si>
    <t>en +</t>
  </si>
  <si>
    <t>Montants</t>
  </si>
  <si>
    <t>CHARGES D EXPLOITATION</t>
  </si>
  <si>
    <t>CHARGES FINANCIERES</t>
  </si>
  <si>
    <t>CHARGES EXCEPTIONNELLES</t>
  </si>
  <si>
    <t>PRODUITS D EXPLOITATION</t>
  </si>
  <si>
    <t>PRODUITS FINANCIERS</t>
  </si>
  <si>
    <t>PRODUITS EXCEPTIONNELS</t>
  </si>
  <si>
    <t>Total I</t>
  </si>
  <si>
    <t>Total II</t>
  </si>
  <si>
    <t>Total III</t>
  </si>
  <si>
    <t>Total Charges</t>
  </si>
  <si>
    <t>Total Produits</t>
  </si>
  <si>
    <t>Subventions d'exploitation</t>
  </si>
  <si>
    <t>Dotations Amorti Dépréci et Provisions</t>
  </si>
  <si>
    <t>Résultat d'exploitation +</t>
  </si>
  <si>
    <t>Résultat courant avant impôts -</t>
  </si>
  <si>
    <t>Résultat exceptionnel -</t>
  </si>
  <si>
    <t>Résultat exceptionnel +</t>
  </si>
  <si>
    <t>Insuffisance brute d'exploitation</t>
  </si>
  <si>
    <t>Résultat d'exploitation -</t>
  </si>
  <si>
    <t>ACTIF</t>
  </si>
  <si>
    <t>Brut N</t>
  </si>
  <si>
    <t>Amort./dép</t>
  </si>
  <si>
    <t>Net N</t>
  </si>
  <si>
    <t>Net N-1</t>
  </si>
  <si>
    <t>PASSIF</t>
  </si>
  <si>
    <t>N-1</t>
  </si>
  <si>
    <t>Actif immobilisé</t>
  </si>
  <si>
    <t>Capitaux propres</t>
  </si>
  <si>
    <t>Capital social</t>
  </si>
  <si>
    <t>Terrains</t>
  </si>
  <si>
    <t>Prime d'émission</t>
  </si>
  <si>
    <t>Constructions</t>
  </si>
  <si>
    <t>Réserve légale</t>
  </si>
  <si>
    <t>Inst. tech., mat. et out. industriels</t>
  </si>
  <si>
    <t>Réserves statutaires</t>
  </si>
  <si>
    <t>Autres immob. corporelles</t>
  </si>
  <si>
    <t>Report à nouveau</t>
  </si>
  <si>
    <t>Prêts</t>
  </si>
  <si>
    <t>Actif circulant</t>
  </si>
  <si>
    <t>Stocks de marchandises</t>
  </si>
  <si>
    <t>Dettes</t>
  </si>
  <si>
    <t>Créances clients et cptes rattachés</t>
  </si>
  <si>
    <t>Avances et acomptes reçus s/cdes</t>
  </si>
  <si>
    <t>Autres créances d'exploitation</t>
  </si>
  <si>
    <t>Dettes fournisseurs et comptes rattachés</t>
  </si>
  <si>
    <t>Valeurs mobilières de placement</t>
  </si>
  <si>
    <t>Dettes fiscales et sociales</t>
  </si>
  <si>
    <t>Disponibilités</t>
  </si>
  <si>
    <t>Dettes sur immob. et comptes rattachés</t>
  </si>
  <si>
    <t>TOTAL GENERAL</t>
  </si>
  <si>
    <t>Provisions réglementées</t>
  </si>
  <si>
    <t>Immobilisations incorporelles</t>
  </si>
  <si>
    <t>TOTAUX</t>
  </si>
  <si>
    <t>Eléments</t>
  </si>
  <si>
    <t>-</t>
  </si>
  <si>
    <t>=</t>
  </si>
  <si>
    <t>FRNG</t>
  </si>
  <si>
    <t>Ressources Stables (RS)</t>
  </si>
  <si>
    <t>Emplois Stables (ES)</t>
  </si>
  <si>
    <t>Fonds de Roulement Net Global (FRNG)</t>
  </si>
  <si>
    <t>Actif Circulant d'Exploitation (ACE)</t>
  </si>
  <si>
    <t>Passif Circulant d'Exploitation (PCE)</t>
  </si>
  <si>
    <t>Actif Circulant Hors Exploitation (ACHE)</t>
  </si>
  <si>
    <t>Passif Circulant Hors Exploitation (PCHE)</t>
  </si>
  <si>
    <t>Besoin en Fonds de Roulement d'Exploitation (BFRE)</t>
  </si>
  <si>
    <t>Besoin en Fonds de Roulement (BFR)</t>
  </si>
  <si>
    <t>Trésorerie Active (TA)</t>
  </si>
  <si>
    <t>Trésorerie Passive (TP)</t>
  </si>
  <si>
    <t>Trésorerie Nette (TN)</t>
  </si>
  <si>
    <t>Vérifications</t>
  </si>
  <si>
    <t>Besoin en Fonds de Roulement Hors Exploitation (BFRHE)</t>
  </si>
  <si>
    <t>Variation du fonds de roulement net global</t>
  </si>
  <si>
    <t>Besoins</t>
  </si>
  <si>
    <t>Dégagements</t>
  </si>
  <si>
    <t>Solde</t>
  </si>
  <si>
    <t>(2)-(1)</t>
  </si>
  <si>
    <t>Variation "Exploitation"</t>
  </si>
  <si>
    <t>Variations des actifs d'exploitation</t>
  </si>
  <si>
    <t>Stocks et en-cours</t>
  </si>
  <si>
    <t>Avances et acomptes versés sur commandes</t>
  </si>
  <si>
    <t>Variations des dettes d'exploitation</t>
  </si>
  <si>
    <t>Avances, acomptes reçus sur commandes en cours</t>
  </si>
  <si>
    <t>A-Variation nette "Exploitation"</t>
  </si>
  <si>
    <t>Variation "Hors Exploitation"</t>
  </si>
  <si>
    <t>Variations des autres débiteurs</t>
  </si>
  <si>
    <t>Variations des autres créditeurs</t>
  </si>
  <si>
    <t>B-Variation nette "Hors Exploitation"</t>
  </si>
  <si>
    <t>TOTAL A + B</t>
  </si>
  <si>
    <t>ou</t>
  </si>
  <si>
    <t>Variation "Trésorerie"</t>
  </si>
  <si>
    <t>Variations des disponibilités</t>
  </si>
  <si>
    <t>C-Variation nette "Trésorerie"</t>
  </si>
  <si>
    <t>Emploi net</t>
  </si>
  <si>
    <t>Ressource nette</t>
  </si>
  <si>
    <t>EMPLOIS</t>
  </si>
  <si>
    <t>RESSOURCES</t>
  </si>
  <si>
    <t>Distributions mises en paiement au cours de l'exercice</t>
  </si>
  <si>
    <t>Capacité d'autofinancement de l'exercice</t>
  </si>
  <si>
    <t>Acquisitions d'éléments de l'actif immobilisé</t>
  </si>
  <si>
    <t>Cessions ou réductions d'éléments de l'actif immobilisé</t>
  </si>
  <si>
    <t>Cessions d'immobilisations :</t>
  </si>
  <si>
    <t>Immobilisations corporelles</t>
  </si>
  <si>
    <t xml:space="preserve"> - incorporelles</t>
  </si>
  <si>
    <t>Immobilisations financières</t>
  </si>
  <si>
    <t xml:space="preserve"> - corporelles</t>
  </si>
  <si>
    <t>Cessions ou réductions d'immobilisations</t>
  </si>
  <si>
    <t>Charges à répartir sur plusieurs exercices</t>
  </si>
  <si>
    <t>financières</t>
  </si>
  <si>
    <t>Réductions des capitaux propres</t>
  </si>
  <si>
    <t>Augmentation des capitaux propres</t>
  </si>
  <si>
    <t>Augmentation de capital ou apports</t>
  </si>
  <si>
    <t>Augmentation des autres capitaux propres</t>
  </si>
  <si>
    <t>Remboursements des dettes financières</t>
  </si>
  <si>
    <t>Augmentation des dettes financières</t>
  </si>
  <si>
    <t>Total des emplois</t>
  </si>
  <si>
    <t>Total des ressources</t>
  </si>
  <si>
    <t>Créances clients, comptes rattachés et autres créances d'exploitation</t>
  </si>
  <si>
    <t>Dettes fournisseurs, comptes rattachés et autres dettes d'exploitation</t>
  </si>
  <si>
    <t>Variations des Concours Bancaires Courants et Soldes Créditeurs de Banque</t>
  </si>
  <si>
    <t>Besoins de l'exercice en Fonds de Roulement</t>
  </si>
  <si>
    <t>Dégagement net de Fonds de Roulement de l'exercice</t>
  </si>
  <si>
    <t>Variation du Fonds de Roulement Net Global (Total A+B+C)</t>
  </si>
  <si>
    <t>Achats de marchandises</t>
  </si>
  <si>
    <t>Variations de stocks de marchandises</t>
  </si>
  <si>
    <t>Achats de Matières Premières</t>
  </si>
  <si>
    <t>Impôts taxes et versements assimilés</t>
  </si>
  <si>
    <t>Salaires et traitements</t>
  </si>
  <si>
    <t>Charges sociales</t>
  </si>
  <si>
    <t>Dotations aux Amortissements</t>
  </si>
  <si>
    <t>Dotations aux dépréciations sur immobilisations</t>
  </si>
  <si>
    <t>Dotations aux dépréciations sur actif circulant</t>
  </si>
  <si>
    <t>Dotations aux provisions</t>
  </si>
  <si>
    <t>Production Vendue de biens et services</t>
  </si>
  <si>
    <t>Dotations amort, dépréc et provisions financières</t>
  </si>
  <si>
    <t>Intérêts et charges assimilées</t>
  </si>
  <si>
    <t>Différences négatives de change</t>
  </si>
  <si>
    <t>Charges nettes sur cession de VMP</t>
  </si>
  <si>
    <t>Charges except / opérations de gestion</t>
  </si>
  <si>
    <t>Charges except / opérations en capital</t>
  </si>
  <si>
    <t>Dotations amort, dépréciations et provisions</t>
  </si>
  <si>
    <t>Participation des salariés aux résultats</t>
  </si>
  <si>
    <t>Produits de participation</t>
  </si>
  <si>
    <t>Produits d'autres valeurs mobilières</t>
  </si>
  <si>
    <t>Autres intérêts et produits assimilés</t>
  </si>
  <si>
    <t>Différences positives de change</t>
  </si>
  <si>
    <t>Produits nets sur cessions de VMP</t>
  </si>
  <si>
    <t>Produits except / opérations de gestion</t>
  </si>
  <si>
    <t>Produits except / opérations en capital</t>
  </si>
  <si>
    <t>Reprises sur dépr, prov et transfert charges exceptionnelles</t>
  </si>
  <si>
    <t>Résultat de l'exercice (SC) : Bénéfice</t>
  </si>
  <si>
    <t>Résultat de l'exercice (SD) : Perte</t>
  </si>
  <si>
    <t>Frais d'établissement</t>
  </si>
  <si>
    <t>Frais de recherche et développement</t>
  </si>
  <si>
    <t>Fonds commercial</t>
  </si>
  <si>
    <t>Autres incorporelles</t>
  </si>
  <si>
    <t>Immobilisations incorporelles en cours</t>
  </si>
  <si>
    <t>Avances acomptes / immob incorporelles</t>
  </si>
  <si>
    <t>Concessions, brevets, logiciels, …</t>
  </si>
  <si>
    <t>Immobilisations corporelles en cours</t>
  </si>
  <si>
    <t>Avances acomptes / immob corporelles</t>
  </si>
  <si>
    <t>Autres Titres immobilisés</t>
  </si>
  <si>
    <t>Titres immobilisés de l'activité de portef.</t>
  </si>
  <si>
    <t>Autres</t>
  </si>
  <si>
    <t>Participations</t>
  </si>
  <si>
    <t>Créances rattachées à des participations</t>
  </si>
  <si>
    <t>Stocks de MP et approvisionnements</t>
  </si>
  <si>
    <t>En cours de production</t>
  </si>
  <si>
    <t>Stocks de Produits Intermédiaires Finis</t>
  </si>
  <si>
    <t>Avances acomptes versés</t>
  </si>
  <si>
    <t xml:space="preserve">Créances d'exploitation </t>
  </si>
  <si>
    <t>Stocks et en cours</t>
  </si>
  <si>
    <t>Capital souscrit appelé non versé</t>
  </si>
  <si>
    <t>Charges à répartir</t>
  </si>
  <si>
    <t>Primes de remboursement des emprunts</t>
  </si>
  <si>
    <t>Ecarts de conversion Actif</t>
  </si>
  <si>
    <t>Réserves réglementées</t>
  </si>
  <si>
    <t>Autres réserves</t>
  </si>
  <si>
    <t>Subventions d'investissement</t>
  </si>
  <si>
    <t>Provisions pour risques</t>
  </si>
  <si>
    <t>Provisions pour charges</t>
  </si>
  <si>
    <t>Emprunts obligataires convertibles</t>
  </si>
  <si>
    <t>Autres Emprunts obligataires</t>
  </si>
  <si>
    <t>Emprunts et dettes financières diverses</t>
  </si>
  <si>
    <t xml:space="preserve">Dettes d'exploitation </t>
  </si>
  <si>
    <t>Autres dettes d'exploitation</t>
  </si>
  <si>
    <t>Dettes diverses</t>
  </si>
  <si>
    <t>Dettes fiscales d'Impôts sur Bénéfices</t>
  </si>
  <si>
    <t>Autres dettes diverses</t>
  </si>
  <si>
    <t>Produits constatés d'avance</t>
  </si>
  <si>
    <t>Charges constatés d'avance</t>
  </si>
  <si>
    <t>Ecarts de conversion Passif</t>
  </si>
  <si>
    <t>Résultat de l'exercice (B ou P)</t>
  </si>
  <si>
    <t xml:space="preserve">Achats d'autres approvisionnements </t>
  </si>
  <si>
    <t>Achats de sous traitance</t>
  </si>
  <si>
    <t>Achats non stockés de matières et fournitures</t>
  </si>
  <si>
    <t>Personnel extérieur</t>
  </si>
  <si>
    <t>Redevances de crédit bail</t>
  </si>
  <si>
    <t>Autres services extérieurs</t>
  </si>
  <si>
    <t>Autres charges d'exploitation</t>
  </si>
  <si>
    <t>Escomptes accordés</t>
  </si>
  <si>
    <t>Escomptes obtenus</t>
  </si>
  <si>
    <t>Valeur Comptable des Eléménts d'Actif Cédés</t>
  </si>
  <si>
    <t>Subventions d'investissements virées au résultat</t>
  </si>
  <si>
    <t>Ventes de Produits Finis</t>
  </si>
  <si>
    <t>Produits annexes</t>
  </si>
  <si>
    <t>Prestations de services</t>
  </si>
  <si>
    <t>Montant net du chiffre d'affaires</t>
  </si>
  <si>
    <t>Reprises / provisions, dépréciations d'exploitation</t>
  </si>
  <si>
    <t>Transferts de charges d'exploitation</t>
  </si>
  <si>
    <t>Autres produits d'exploitation</t>
  </si>
  <si>
    <t>Consommations en provenance des tiers</t>
  </si>
  <si>
    <t>Variations de stocks de Mat Prem et Approv</t>
  </si>
  <si>
    <t>Reprises dépréciat, provis, transfert ch financ</t>
  </si>
  <si>
    <t>Dotations aux Amortissements Dépréciations et Provisions</t>
  </si>
  <si>
    <t>SIG</t>
  </si>
  <si>
    <t>Tableau des immobilisations</t>
  </si>
  <si>
    <t>Valeur brute à l'ouverture</t>
  </si>
  <si>
    <t>Diminution</t>
  </si>
  <si>
    <t>Valeur brute à la clôture</t>
  </si>
  <si>
    <t>Inst. tech., matériel et outillage industriels</t>
  </si>
  <si>
    <t>Autres immobilisations corporelles</t>
  </si>
  <si>
    <t>Autres participations</t>
  </si>
  <si>
    <t>Totaux</t>
  </si>
  <si>
    <t>Tableau des amortissements</t>
  </si>
  <si>
    <t>Dotations</t>
  </si>
  <si>
    <t>Tableau des dépréciations</t>
  </si>
  <si>
    <t>Reprises</t>
  </si>
  <si>
    <t>Stocks de produits finis</t>
  </si>
  <si>
    <t>Créances clients et comptes rattachés</t>
  </si>
  <si>
    <t>Tableau des provisions</t>
  </si>
  <si>
    <t>Pour risques</t>
  </si>
  <si>
    <t>Pour charges</t>
  </si>
  <si>
    <t>Autres dettes diverses (2)</t>
  </si>
  <si>
    <t>Immobilisations Incorporelles</t>
  </si>
  <si>
    <t>Immobilisations Financières</t>
  </si>
  <si>
    <t>Immobilisations Corporelles</t>
  </si>
  <si>
    <t>Concessions brevets logiciels</t>
  </si>
  <si>
    <t>Avances acomptes sur immobilisations</t>
  </si>
  <si>
    <t>Augmentations</t>
  </si>
  <si>
    <t>Diminutions</t>
  </si>
  <si>
    <t>Provisions règlementées</t>
  </si>
  <si>
    <t>Titres immobilisés</t>
  </si>
  <si>
    <t>Stocks de matières</t>
  </si>
  <si>
    <t>Emprunts et dettes financières diverses (2)</t>
  </si>
  <si>
    <t>Prêts (3)</t>
  </si>
  <si>
    <t>Produits de Cession d'Eléments d'Actif (1)</t>
  </si>
  <si>
    <t>(1) Cession d'immobilisations corporelles</t>
  </si>
  <si>
    <t>(1) Cession d'immobilisations financières</t>
  </si>
  <si>
    <t>Dettes (3)</t>
  </si>
  <si>
    <t>Redevance de crédit bail</t>
  </si>
  <si>
    <t xml:space="preserve">dont amortissement </t>
  </si>
  <si>
    <t>dont charges financières</t>
  </si>
  <si>
    <t>NB : après retraitements des redevances de crédit-bail</t>
  </si>
  <si>
    <t>EBE</t>
  </si>
  <si>
    <t xml:space="preserve"> Variation BFRE</t>
  </si>
  <si>
    <t>Impôts sur bénéfices</t>
  </si>
  <si>
    <t>Remboursement d'emprunts</t>
  </si>
  <si>
    <t>Dividendes</t>
  </si>
  <si>
    <t>Acquisitions d'immobilisations</t>
  </si>
  <si>
    <t>Emprunts auprès éts de crédit (1)</t>
  </si>
  <si>
    <t>Brut N-1</t>
  </si>
  <si>
    <t xml:space="preserve">(1) Dont concours bancaires courants et </t>
  </si>
  <si>
    <t xml:space="preserve">      Effets escomptés non échus :</t>
  </si>
  <si>
    <t>(2) dont dividendes à payer :</t>
  </si>
  <si>
    <t>(3) dont à moins d'un an :</t>
  </si>
  <si>
    <t xml:space="preserve">      Bien en crédit-bail :</t>
  </si>
  <si>
    <t xml:space="preserve">      soldes créditeurs de banques :</t>
  </si>
  <si>
    <t>(2) dont intérêts courus sur emprunts :</t>
  </si>
  <si>
    <t>(3) dont intérêts courus sur prêts :</t>
  </si>
  <si>
    <t>SA ORS - Bilan au 31/12/N-1 (après répartition des bénéfices)</t>
  </si>
  <si>
    <t>Totaux 
Partiels</t>
  </si>
  <si>
    <t>Totaux
Partiels</t>
  </si>
  <si>
    <t>SA ORS - Tableau de résultat au 31/12/N</t>
  </si>
  <si>
    <t>Informations complémentaires</t>
  </si>
  <si>
    <t>Les charges à répartir concernent des frais d'émission d'emprunts.</t>
  </si>
  <si>
    <t>SA ORS - Annexes et informations complémentaires</t>
  </si>
  <si>
    <t>SA ORS - Tableau des Soldes Intermédiaires de Gestion</t>
  </si>
  <si>
    <t>Total</t>
  </si>
  <si>
    <t>Produits des cessions d'éléments d'actif</t>
  </si>
  <si>
    <t>Plus  ou moins values sur cessions</t>
  </si>
  <si>
    <t>EBE (ou insuffisance)</t>
  </si>
  <si>
    <t>Consommation de l'exercice en provenance de tiers</t>
  </si>
  <si>
    <t>Quotes-parts de résultat sur opérations faites en commun</t>
  </si>
  <si>
    <t>Méthode soustractive</t>
  </si>
  <si>
    <t>Méthode additive</t>
  </si>
  <si>
    <t>SA ORS - Capacité d'autofinancement de l'exercice</t>
  </si>
  <si>
    <t>Excédent ou Insuffisance Brut(e) d'Exploitation</t>
  </si>
  <si>
    <t>Quote-part de produits sur opérations en commun</t>
  </si>
  <si>
    <t>Autres valeurs mobilières</t>
  </si>
  <si>
    <t>Autres intérêts</t>
  </si>
  <si>
    <t>Transferts de charges financières</t>
  </si>
  <si>
    <t>Produits exceptionnels sur opérations de gestion</t>
  </si>
  <si>
    <t>Autres produits exceptionnels sur autres opérations en capital</t>
  </si>
  <si>
    <t>Transferts de charges exceptionnelles</t>
  </si>
  <si>
    <t>Total des produits encaissés</t>
  </si>
  <si>
    <t>Total des charges décaissées</t>
  </si>
  <si>
    <t>CAPACITE D'AUTOFINANCEMENT</t>
  </si>
  <si>
    <t>Charges nettes sur cessions de VMP</t>
  </si>
  <si>
    <t>Charges exceptionnelles sur opérations de gestion</t>
  </si>
  <si>
    <t>Autres charges exceptionnelles sur autres opérations en capital</t>
  </si>
  <si>
    <t>Résultat</t>
  </si>
  <si>
    <t>Dotations d'exploitation</t>
  </si>
  <si>
    <t>Dotations financières</t>
  </si>
  <si>
    <t>Dotations exceptionnelles</t>
  </si>
  <si>
    <t>Valeurs comptables des éléments d'actif cédés</t>
  </si>
  <si>
    <t>Total des charges calculées</t>
  </si>
  <si>
    <t>Reprises d'exploitation</t>
  </si>
  <si>
    <t>Reprises financières</t>
  </si>
  <si>
    <t>Reprises exceptionnelles</t>
  </si>
  <si>
    <t>produits des cessions d'éléments d'actif</t>
  </si>
  <si>
    <t>Quote-part de subventions d'investissement virée au résultat</t>
  </si>
  <si>
    <t>Total des produits calculés</t>
  </si>
  <si>
    <t>Emplois stables</t>
  </si>
  <si>
    <t>Actif d'exploitation</t>
  </si>
  <si>
    <t>Actif hors exploitation</t>
  </si>
  <si>
    <t>Trésorerie active</t>
  </si>
  <si>
    <t>Ressources stables</t>
  </si>
  <si>
    <t>passif d'exploitation</t>
  </si>
  <si>
    <t>Passif hors exploitation</t>
  </si>
  <si>
    <t>SA ORS - Bilans fonctionnels</t>
  </si>
  <si>
    <t xml:space="preserve">Variations </t>
  </si>
  <si>
    <t>FRNG = BFRE + BFRHE + TN</t>
  </si>
  <si>
    <t>SA ORS - Analyse du bilan fonctionnel</t>
  </si>
  <si>
    <t>SA ORS - Tableau de financement (Partie I)</t>
  </si>
  <si>
    <t>Variation du fonds de roulement net global (ressource nette)</t>
  </si>
  <si>
    <t>Variation du fonds de roulement net global (emploi net)</t>
  </si>
  <si>
    <t>Exercice N</t>
  </si>
  <si>
    <t>SA ORS - Tableau de financement (Partie II)</t>
  </si>
  <si>
    <t>SA ORS - Calcul de l'Excédent de Trésorerie d'Exploitation (ETE)</t>
  </si>
  <si>
    <t>ETE</t>
  </si>
  <si>
    <t>Excédent de Trésorerie d'Exploitation (ETE)</t>
  </si>
  <si>
    <t>SA ORS - Affectation de l'Excédent de Trésorerie d'Exploitation (ETE)</t>
  </si>
  <si>
    <t>SA ORS - Bilan au 31/12/N (avant affectation des résultats)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</si>
</sst>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#,##0.000"/>
    <numFmt numFmtId="178" formatCode="#,##0.0"/>
  </numFmts>
  <fonts count="64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1"/>
      <color indexed="12"/>
      <name val="Times New Roman"/>
      <family val="1"/>
    </font>
    <font>
      <i/>
      <sz val="11"/>
      <name val="Times New Roman"/>
      <family val="1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2"/>
      <name val="Times New Roman"/>
      <family val="1"/>
    </font>
    <font>
      <sz val="9"/>
      <name val="Times New Roman"/>
      <family val="1"/>
    </font>
    <font>
      <b/>
      <sz val="9"/>
      <color indexed="12"/>
      <name val="Times New Roman"/>
      <family val="1"/>
    </font>
    <font>
      <sz val="9"/>
      <color indexed="12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b/>
      <sz val="12"/>
      <color indexed="10"/>
      <name val="Times New Roman"/>
      <family val="1"/>
    </font>
    <font>
      <b/>
      <sz val="9"/>
      <color indexed="63"/>
      <name val="Times New Roman"/>
      <family val="1"/>
    </font>
    <font>
      <b/>
      <sz val="9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8"/>
      <name val="Times New Roman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FF0000"/>
      <name val="Times New Roman"/>
      <family val="2"/>
    </font>
    <font>
      <b/>
      <sz val="12"/>
      <color rgb="FFFA7D00"/>
      <name val="Times New Roman"/>
      <family val="2"/>
    </font>
    <font>
      <sz val="12"/>
      <color rgb="FFFA7D00"/>
      <name val="Times New Roman"/>
      <family val="2"/>
    </font>
    <font>
      <sz val="12"/>
      <color rgb="FF3F3F76"/>
      <name val="Times New Roman"/>
      <family val="2"/>
    </font>
    <font>
      <sz val="12"/>
      <color rgb="FF9C0006"/>
      <name val="Times New Roman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2"/>
      <color rgb="FF9C650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1"/>
      <color rgb="FFFF0000"/>
      <name val="Times New Roman"/>
      <family val="1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ck">
        <color indexed="8"/>
      </bottom>
    </border>
    <border>
      <left style="medium"/>
      <right style="medium"/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medium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0" borderId="2" applyNumberFormat="0" applyFill="0" applyAlignment="0" applyProtection="0"/>
    <xf numFmtId="0" fontId="0" fillId="27" borderId="3" applyNumberFormat="0" applyFont="0" applyAlignment="0" applyProtection="0"/>
    <xf numFmtId="0" fontId="48" fillId="28" borderId="1" applyNumberFormat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30" borderId="0" applyNumberFormat="0" applyBorder="0" applyAlignment="0" applyProtection="0"/>
    <xf numFmtId="9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26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2" borderId="9" applyNumberFormat="0" applyAlignment="0" applyProtection="0"/>
  </cellStyleXfs>
  <cellXfs count="393">
    <xf numFmtId="0" fontId="0" fillId="0" borderId="0" xfId="0" applyAlignment="1">
      <alignment/>
    </xf>
    <xf numFmtId="4" fontId="3" fillId="0" borderId="10" xfId="0" applyNumberFormat="1" applyFont="1" applyBorder="1" applyAlignment="1">
      <alignment/>
    </xf>
    <xf numFmtId="4" fontId="3" fillId="33" borderId="11" xfId="0" applyNumberFormat="1" applyFont="1" applyFill="1" applyBorder="1" applyAlignment="1">
      <alignment horizontal="right"/>
    </xf>
    <xf numFmtId="4" fontId="4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33" borderId="10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5" fillId="0" borderId="0" xfId="0" applyFont="1" applyAlignment="1">
      <alignment/>
    </xf>
    <xf numFmtId="0" fontId="4" fillId="33" borderId="13" xfId="0" applyFont="1" applyFill="1" applyBorder="1" applyAlignment="1">
      <alignment/>
    </xf>
    <xf numFmtId="0" fontId="3" fillId="10" borderId="11" xfId="0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/>
    </xf>
    <xf numFmtId="4" fontId="4" fillId="33" borderId="10" xfId="0" applyNumberFormat="1" applyFont="1" applyFill="1" applyBorder="1" applyAlignment="1">
      <alignment horizontal="right"/>
    </xf>
    <xf numFmtId="4" fontId="3" fillId="0" borderId="14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4" fillId="33" borderId="13" xfId="0" applyNumberFormat="1" applyFont="1" applyFill="1" applyBorder="1" applyAlignment="1">
      <alignment horizontal="right"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4" fontId="8" fillId="33" borderId="10" xfId="0" applyNumberFormat="1" applyFont="1" applyFill="1" applyBorder="1" applyAlignment="1">
      <alignment horizontal="right"/>
    </xf>
    <xf numFmtId="4" fontId="2" fillId="0" borderId="10" xfId="0" applyNumberFormat="1" applyFont="1" applyBorder="1" applyAlignment="1">
      <alignment/>
    </xf>
    <xf numFmtId="4" fontId="8" fillId="0" borderId="13" xfId="0" applyNumberFormat="1" applyFont="1" applyBorder="1" applyAlignment="1">
      <alignment/>
    </xf>
    <xf numFmtId="4" fontId="2" fillId="0" borderId="14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4" fontId="8" fillId="33" borderId="13" xfId="0" applyNumberFormat="1" applyFont="1" applyFill="1" applyBorder="1" applyAlignment="1">
      <alignment horizontal="right"/>
    </xf>
    <xf numFmtId="0" fontId="8" fillId="0" borderId="12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5" xfId="0" applyFont="1" applyBorder="1" applyAlignment="1">
      <alignment/>
    </xf>
    <xf numFmtId="0" fontId="12" fillId="0" borderId="0" xfId="0" applyFont="1" applyAlignment="1">
      <alignment/>
    </xf>
    <xf numFmtId="0" fontId="15" fillId="10" borderId="11" xfId="0" applyFont="1" applyFill="1" applyBorder="1" applyAlignment="1">
      <alignment horizontal="center" vertical="center"/>
    </xf>
    <xf numFmtId="0" fontId="15" fillId="10" borderId="16" xfId="0" applyFont="1" applyFill="1" applyBorder="1" applyAlignment="1">
      <alignment horizontal="center" vertical="center"/>
    </xf>
    <xf numFmtId="0" fontId="15" fillId="33" borderId="14" xfId="0" applyFont="1" applyFill="1" applyBorder="1" applyAlignment="1">
      <alignment horizontal="center"/>
    </xf>
    <xf numFmtId="0" fontId="12" fillId="33" borderId="14" xfId="0" applyFont="1" applyFill="1" applyBorder="1" applyAlignment="1">
      <alignment/>
    </xf>
    <xf numFmtId="0" fontId="15" fillId="33" borderId="17" xfId="0" applyFont="1" applyFill="1" applyBorder="1" applyAlignment="1">
      <alignment horizontal="center"/>
    </xf>
    <xf numFmtId="0" fontId="16" fillId="33" borderId="10" xfId="0" applyFont="1" applyFill="1" applyBorder="1" applyAlignment="1">
      <alignment/>
    </xf>
    <xf numFmtId="0" fontId="12" fillId="33" borderId="10" xfId="0" applyFont="1" applyFill="1" applyBorder="1" applyAlignment="1">
      <alignment/>
    </xf>
    <xf numFmtId="2" fontId="12" fillId="33" borderId="10" xfId="0" applyNumberFormat="1" applyFont="1" applyFill="1" applyBorder="1" applyAlignment="1">
      <alignment/>
    </xf>
    <xf numFmtId="0" fontId="15" fillId="33" borderId="12" xfId="0" applyFont="1" applyFill="1" applyBorder="1" applyAlignment="1">
      <alignment/>
    </xf>
    <xf numFmtId="4" fontId="12" fillId="33" borderId="10" xfId="0" applyNumberFormat="1" applyFont="1" applyFill="1" applyBorder="1" applyAlignment="1">
      <alignment/>
    </xf>
    <xf numFmtId="0" fontId="12" fillId="33" borderId="12" xfId="0" applyFont="1" applyFill="1" applyBorder="1" applyAlignment="1">
      <alignment/>
    </xf>
    <xf numFmtId="4" fontId="12" fillId="33" borderId="10" xfId="0" applyNumberFormat="1" applyFont="1" applyFill="1" applyBorder="1" applyAlignment="1">
      <alignment horizontal="right"/>
    </xf>
    <xf numFmtId="0" fontId="16" fillId="33" borderId="12" xfId="0" applyFont="1" applyFill="1" applyBorder="1" applyAlignment="1">
      <alignment/>
    </xf>
    <xf numFmtId="0" fontId="16" fillId="33" borderId="12" xfId="0" applyFont="1" applyFill="1" applyBorder="1" applyAlignment="1">
      <alignment horizontal="right"/>
    </xf>
    <xf numFmtId="4" fontId="15" fillId="0" borderId="10" xfId="0" applyNumberFormat="1" applyFont="1" applyBorder="1" applyAlignment="1">
      <alignment/>
    </xf>
    <xf numFmtId="0" fontId="12" fillId="33" borderId="12" xfId="0" applyFont="1" applyFill="1" applyBorder="1" applyAlignment="1">
      <alignment horizontal="right"/>
    </xf>
    <xf numFmtId="4" fontId="12" fillId="0" borderId="13" xfId="0" applyNumberFormat="1" applyFont="1" applyBorder="1" applyAlignment="1">
      <alignment/>
    </xf>
    <xf numFmtId="4" fontId="15" fillId="33" borderId="11" xfId="0" applyNumberFormat="1" applyFont="1" applyFill="1" applyBorder="1" applyAlignment="1">
      <alignment horizontal="right"/>
    </xf>
    <xf numFmtId="0" fontId="12" fillId="33" borderId="13" xfId="0" applyFont="1" applyFill="1" applyBorder="1" applyAlignment="1">
      <alignment/>
    </xf>
    <xf numFmtId="0" fontId="15" fillId="33" borderId="10" xfId="0" applyFont="1" applyFill="1" applyBorder="1" applyAlignment="1">
      <alignment horizontal="center"/>
    </xf>
    <xf numFmtId="4" fontId="12" fillId="0" borderId="10" xfId="0" applyNumberFormat="1" applyFont="1" applyBorder="1" applyAlignment="1">
      <alignment/>
    </xf>
    <xf numFmtId="0" fontId="16" fillId="33" borderId="10" xfId="0" applyFont="1" applyFill="1" applyBorder="1" applyAlignment="1">
      <alignment horizontal="left"/>
    </xf>
    <xf numFmtId="0" fontId="15" fillId="33" borderId="10" xfId="0" applyFont="1" applyFill="1" applyBorder="1" applyAlignment="1">
      <alignment horizontal="right"/>
    </xf>
    <xf numFmtId="0" fontId="12" fillId="33" borderId="10" xfId="0" applyFont="1" applyFill="1" applyBorder="1" applyAlignment="1">
      <alignment horizontal="left"/>
    </xf>
    <xf numFmtId="0" fontId="12" fillId="33" borderId="12" xfId="0" applyFont="1" applyFill="1" applyBorder="1" applyAlignment="1">
      <alignment horizontal="left"/>
    </xf>
    <xf numFmtId="0" fontId="16" fillId="0" borderId="0" xfId="0" applyFont="1" applyAlignment="1">
      <alignment/>
    </xf>
    <xf numFmtId="0" fontId="12" fillId="33" borderId="0" xfId="0" applyFont="1" applyFill="1" applyBorder="1" applyAlignment="1">
      <alignment/>
    </xf>
    <xf numFmtId="4" fontId="12" fillId="33" borderId="13" xfId="0" applyNumberFormat="1" applyFont="1" applyFill="1" applyBorder="1" applyAlignment="1">
      <alignment horizontal="right"/>
    </xf>
    <xf numFmtId="4" fontId="12" fillId="33" borderId="11" xfId="0" applyNumberFormat="1" applyFont="1" applyFill="1" applyBorder="1" applyAlignment="1">
      <alignment horizontal="right"/>
    </xf>
    <xf numFmtId="4" fontId="15" fillId="33" borderId="14" xfId="0" applyNumberFormat="1" applyFont="1" applyFill="1" applyBorder="1" applyAlignment="1">
      <alignment horizontal="right"/>
    </xf>
    <xf numFmtId="0" fontId="12" fillId="33" borderId="17" xfId="0" applyFont="1" applyFill="1" applyBorder="1" applyAlignment="1">
      <alignment horizontal="left"/>
    </xf>
    <xf numFmtId="0" fontId="12" fillId="33" borderId="18" xfId="0" applyFont="1" applyFill="1" applyBorder="1" applyAlignment="1">
      <alignment/>
    </xf>
    <xf numFmtId="0" fontId="12" fillId="33" borderId="18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12" fillId="0" borderId="12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5" xfId="0" applyFont="1" applyBorder="1" applyAlignment="1">
      <alignment/>
    </xf>
    <xf numFmtId="0" fontId="12" fillId="0" borderId="19" xfId="0" applyFont="1" applyBorder="1" applyAlignment="1">
      <alignment/>
    </xf>
    <xf numFmtId="0" fontId="12" fillId="0" borderId="20" xfId="0" applyFont="1" applyBorder="1" applyAlignment="1">
      <alignment/>
    </xf>
    <xf numFmtId="0" fontId="12" fillId="0" borderId="21" xfId="0" applyFont="1" applyBorder="1" applyAlignment="1">
      <alignment/>
    </xf>
    <xf numFmtId="4" fontId="3" fillId="33" borderId="14" xfId="0" applyNumberFormat="1" applyFont="1" applyFill="1" applyBorder="1" applyAlignment="1">
      <alignment/>
    </xf>
    <xf numFmtId="0" fontId="16" fillId="0" borderId="0" xfId="0" applyFont="1" applyAlignment="1">
      <alignment horizontal="center"/>
    </xf>
    <xf numFmtId="14" fontId="16" fillId="0" borderId="0" xfId="0" applyNumberFormat="1" applyFont="1" applyAlignment="1">
      <alignment horizontal="center"/>
    </xf>
    <xf numFmtId="4" fontId="12" fillId="0" borderId="0" xfId="0" applyNumberFormat="1" applyFont="1" applyAlignment="1">
      <alignment/>
    </xf>
    <xf numFmtId="4" fontId="15" fillId="0" borderId="13" xfId="0" applyNumberFormat="1" applyFont="1" applyBorder="1" applyAlignment="1">
      <alignment/>
    </xf>
    <xf numFmtId="4" fontId="15" fillId="33" borderId="14" xfId="0" applyNumberFormat="1" applyFont="1" applyFill="1" applyBorder="1" applyAlignment="1">
      <alignment/>
    </xf>
    <xf numFmtId="0" fontId="12" fillId="33" borderId="20" xfId="0" applyFont="1" applyFill="1" applyBorder="1" applyAlignment="1">
      <alignment/>
    </xf>
    <xf numFmtId="4" fontId="12" fillId="0" borderId="14" xfId="0" applyNumberFormat="1" applyFont="1" applyBorder="1" applyAlignment="1">
      <alignment/>
    </xf>
    <xf numFmtId="4" fontId="12" fillId="33" borderId="14" xfId="0" applyNumberFormat="1" applyFont="1" applyFill="1" applyBorder="1" applyAlignment="1">
      <alignment/>
    </xf>
    <xf numFmtId="0" fontId="12" fillId="33" borderId="19" xfId="0" applyFont="1" applyFill="1" applyBorder="1" applyAlignment="1">
      <alignment/>
    </xf>
    <xf numFmtId="0" fontId="15" fillId="8" borderId="11" xfId="0" applyFont="1" applyFill="1" applyBorder="1" applyAlignment="1">
      <alignment horizontal="right"/>
    </xf>
    <xf numFmtId="0" fontId="15" fillId="34" borderId="14" xfId="0" applyFont="1" applyFill="1" applyBorder="1" applyAlignment="1">
      <alignment horizontal="center"/>
    </xf>
    <xf numFmtId="0" fontId="12" fillId="33" borderId="10" xfId="0" applyFont="1" applyFill="1" applyBorder="1" applyAlignment="1">
      <alignment wrapText="1"/>
    </xf>
    <xf numFmtId="0" fontId="16" fillId="33" borderId="0" xfId="0" applyFont="1" applyFill="1" applyBorder="1" applyAlignment="1">
      <alignment wrapText="1"/>
    </xf>
    <xf numFmtId="0" fontId="16" fillId="33" borderId="10" xfId="0" applyFont="1" applyFill="1" applyBorder="1" applyAlignment="1">
      <alignment wrapText="1"/>
    </xf>
    <xf numFmtId="0" fontId="12" fillId="33" borderId="0" xfId="0" applyFont="1" applyFill="1" applyBorder="1" applyAlignment="1">
      <alignment wrapText="1"/>
    </xf>
    <xf numFmtId="0" fontId="17" fillId="33" borderId="0" xfId="0" applyFont="1" applyFill="1" applyBorder="1" applyAlignment="1">
      <alignment horizontal="right" wrapText="1"/>
    </xf>
    <xf numFmtId="0" fontId="12" fillId="0" borderId="0" xfId="0" applyFont="1" applyAlignment="1">
      <alignment wrapText="1"/>
    </xf>
    <xf numFmtId="0" fontId="12" fillId="33" borderId="0" xfId="0" applyFont="1" applyFill="1" applyAlignment="1">
      <alignment wrapText="1"/>
    </xf>
    <xf numFmtId="0" fontId="15" fillId="33" borderId="11" xfId="0" applyFont="1" applyFill="1" applyBorder="1" applyAlignment="1">
      <alignment horizontal="right" wrapText="1"/>
    </xf>
    <xf numFmtId="0" fontId="15" fillId="33" borderId="22" xfId="0" applyFont="1" applyFill="1" applyBorder="1" applyAlignment="1">
      <alignment horizontal="right" wrapText="1"/>
    </xf>
    <xf numFmtId="4" fontId="15" fillId="33" borderId="11" xfId="0" applyNumberFormat="1" applyFont="1" applyFill="1" applyBorder="1" applyAlignment="1">
      <alignment/>
    </xf>
    <xf numFmtId="0" fontId="12" fillId="0" borderId="10" xfId="0" applyFont="1" applyBorder="1" applyAlignment="1">
      <alignment wrapText="1"/>
    </xf>
    <xf numFmtId="0" fontId="17" fillId="33" borderId="10" xfId="0" applyFont="1" applyFill="1" applyBorder="1" applyAlignment="1">
      <alignment wrapText="1"/>
    </xf>
    <xf numFmtId="0" fontId="17" fillId="33" borderId="0" xfId="0" applyFont="1" applyFill="1" applyBorder="1" applyAlignment="1">
      <alignment wrapText="1"/>
    </xf>
    <xf numFmtId="4" fontId="19" fillId="33" borderId="11" xfId="0" applyNumberFormat="1" applyFont="1" applyFill="1" applyBorder="1" applyAlignment="1">
      <alignment/>
    </xf>
    <xf numFmtId="0" fontId="15" fillId="33" borderId="10" xfId="0" applyFont="1" applyFill="1" applyBorder="1" applyAlignment="1">
      <alignment horizontal="right" wrapText="1"/>
    </xf>
    <xf numFmtId="0" fontId="15" fillId="33" borderId="0" xfId="0" applyFont="1" applyFill="1" applyAlignment="1">
      <alignment horizontal="right" wrapText="1"/>
    </xf>
    <xf numFmtId="4" fontId="15" fillId="33" borderId="13" xfId="0" applyNumberFormat="1" applyFont="1" applyFill="1" applyBorder="1" applyAlignment="1">
      <alignment/>
    </xf>
    <xf numFmtId="0" fontId="12" fillId="0" borderId="14" xfId="0" applyFont="1" applyBorder="1" applyAlignment="1">
      <alignment horizontal="center"/>
    </xf>
    <xf numFmtId="0" fontId="12" fillId="0" borderId="10" xfId="0" applyFont="1" applyBorder="1" applyAlignment="1">
      <alignment horizontal="right"/>
    </xf>
    <xf numFmtId="4" fontId="12" fillId="0" borderId="10" xfId="0" applyNumberFormat="1" applyFont="1" applyBorder="1" applyAlignment="1">
      <alignment horizontal="right"/>
    </xf>
    <xf numFmtId="0" fontId="12" fillId="0" borderId="14" xfId="0" applyFont="1" applyBorder="1" applyAlignment="1">
      <alignment/>
    </xf>
    <xf numFmtId="0" fontId="12" fillId="0" borderId="10" xfId="0" applyFont="1" applyBorder="1" applyAlignment="1">
      <alignment/>
    </xf>
    <xf numFmtId="4" fontId="12" fillId="33" borderId="13" xfId="0" applyNumberFormat="1" applyFont="1" applyFill="1" applyBorder="1" applyAlignment="1">
      <alignment/>
    </xf>
    <xf numFmtId="0" fontId="16" fillId="0" borderId="14" xfId="0" applyFont="1" applyBorder="1" applyAlignment="1">
      <alignment horizontal="left" wrapText="1"/>
    </xf>
    <xf numFmtId="0" fontId="15" fillId="0" borderId="14" xfId="0" applyFont="1" applyBorder="1" applyAlignment="1">
      <alignment horizontal="center" wrapText="1"/>
    </xf>
    <xf numFmtId="0" fontId="15" fillId="10" borderId="23" xfId="0" applyFont="1" applyFill="1" applyBorder="1" applyAlignment="1">
      <alignment horizontal="center" vertical="center"/>
    </xf>
    <xf numFmtId="0" fontId="15" fillId="10" borderId="22" xfId="0" applyFont="1" applyFill="1" applyBorder="1" applyAlignment="1">
      <alignment horizontal="center" vertical="center"/>
    </xf>
    <xf numFmtId="0" fontId="15" fillId="10" borderId="11" xfId="0" applyFont="1" applyFill="1" applyBorder="1" applyAlignment="1">
      <alignment horizontal="center" vertical="center" wrapText="1"/>
    </xf>
    <xf numFmtId="0" fontId="15" fillId="8" borderId="11" xfId="0" applyFont="1" applyFill="1" applyBorder="1" applyAlignment="1">
      <alignment horizontal="center"/>
    </xf>
    <xf numFmtId="0" fontId="15" fillId="8" borderId="23" xfId="0" applyFont="1" applyFill="1" applyBorder="1" applyAlignment="1">
      <alignment horizontal="center"/>
    </xf>
    <xf numFmtId="0" fontId="15" fillId="8" borderId="11" xfId="0" applyFont="1" applyFill="1" applyBorder="1" applyAlignment="1">
      <alignment horizontal="center" wrapText="1"/>
    </xf>
    <xf numFmtId="0" fontId="15" fillId="8" borderId="23" xfId="0" applyFont="1" applyFill="1" applyBorder="1" applyAlignment="1">
      <alignment horizontal="center" wrapText="1"/>
    </xf>
    <xf numFmtId="4" fontId="12" fillId="33" borderId="14" xfId="0" applyNumberFormat="1" applyFont="1" applyFill="1" applyBorder="1" applyAlignment="1">
      <alignment horizontal="center"/>
    </xf>
    <xf numFmtId="0" fontId="12" fillId="33" borderId="14" xfId="0" applyFont="1" applyFill="1" applyBorder="1" applyAlignment="1">
      <alignment wrapText="1"/>
    </xf>
    <xf numFmtId="0" fontId="12" fillId="33" borderId="24" xfId="0" applyFont="1" applyFill="1" applyBorder="1" applyAlignment="1">
      <alignment wrapText="1"/>
    </xf>
    <xf numFmtId="4" fontId="20" fillId="13" borderId="10" xfId="0" applyNumberFormat="1" applyFont="1" applyFill="1" applyBorder="1" applyAlignment="1">
      <alignment/>
    </xf>
    <xf numFmtId="0" fontId="19" fillId="34" borderId="25" xfId="0" applyFont="1" applyFill="1" applyBorder="1" applyAlignment="1">
      <alignment horizontal="right" wrapText="1"/>
    </xf>
    <xf numFmtId="0" fontId="19" fillId="34" borderId="26" xfId="0" applyFont="1" applyFill="1" applyBorder="1" applyAlignment="1">
      <alignment horizontal="right" wrapText="1"/>
    </xf>
    <xf numFmtId="0" fontId="15" fillId="34" borderId="27" xfId="0" applyFont="1" applyFill="1" applyBorder="1" applyAlignment="1">
      <alignment horizontal="right" wrapText="1"/>
    </xf>
    <xf numFmtId="0" fontId="15" fillId="34" borderId="28" xfId="0" applyFont="1" applyFill="1" applyBorder="1" applyAlignment="1">
      <alignment horizontal="right" wrapText="1"/>
    </xf>
    <xf numFmtId="0" fontId="12" fillId="33" borderId="17" xfId="0" applyFont="1" applyFill="1" applyBorder="1" applyAlignment="1">
      <alignment/>
    </xf>
    <xf numFmtId="0" fontId="12" fillId="33" borderId="29" xfId="0" applyFont="1" applyFill="1" applyBorder="1" applyAlignment="1">
      <alignment/>
    </xf>
    <xf numFmtId="0" fontId="12" fillId="33" borderId="21" xfId="0" applyFont="1" applyFill="1" applyBorder="1" applyAlignment="1">
      <alignment/>
    </xf>
    <xf numFmtId="0" fontId="12" fillId="0" borderId="0" xfId="0" applyFont="1" applyFill="1" applyAlignment="1">
      <alignment/>
    </xf>
    <xf numFmtId="4" fontId="12" fillId="0" borderId="0" xfId="0" applyNumberFormat="1" applyFont="1" applyFill="1" applyAlignment="1">
      <alignment/>
    </xf>
    <xf numFmtId="2" fontId="3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4" fontId="2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4" fontId="3" fillId="0" borderId="30" xfId="0" applyNumberFormat="1" applyFont="1" applyBorder="1" applyAlignment="1">
      <alignment/>
    </xf>
    <xf numFmtId="4" fontId="3" fillId="33" borderId="11" xfId="0" applyNumberFormat="1" applyFont="1" applyFill="1" applyBorder="1" applyAlignment="1">
      <alignment/>
    </xf>
    <xf numFmtId="0" fontId="4" fillId="0" borderId="0" xfId="0" applyFont="1" applyBorder="1" applyAlignment="1">
      <alignment horizontal="right"/>
    </xf>
    <xf numFmtId="4" fontId="3" fillId="0" borderId="0" xfId="0" applyNumberFormat="1" applyFont="1" applyBorder="1" applyAlignment="1">
      <alignment/>
    </xf>
    <xf numFmtId="0" fontId="4" fillId="33" borderId="23" xfId="0" applyFont="1" applyFill="1" applyBorder="1" applyAlignment="1">
      <alignment horizontal="left"/>
    </xf>
    <xf numFmtId="0" fontId="3" fillId="10" borderId="23" xfId="0" applyFont="1" applyFill="1" applyBorder="1" applyAlignment="1">
      <alignment vertical="center" wrapText="1" shrinkToFit="1"/>
    </xf>
    <xf numFmtId="0" fontId="3" fillId="10" borderId="11" xfId="0" applyFont="1" applyFill="1" applyBorder="1" applyAlignment="1">
      <alignment horizontal="center" vertical="center" wrapText="1" shrinkToFit="1"/>
    </xf>
    <xf numFmtId="0" fontId="3" fillId="10" borderId="22" xfId="0" applyFont="1" applyFill="1" applyBorder="1" applyAlignment="1">
      <alignment horizontal="center" vertical="center" wrapText="1" shrinkToFit="1"/>
    </xf>
    <xf numFmtId="0" fontId="3" fillId="10" borderId="16" xfId="0" applyFont="1" applyFill="1" applyBorder="1" applyAlignment="1">
      <alignment horizontal="center" vertical="center" wrapText="1" shrinkToFit="1"/>
    </xf>
    <xf numFmtId="4" fontId="4" fillId="33" borderId="13" xfId="0" applyNumberFormat="1" applyFont="1" applyFill="1" applyBorder="1" applyAlignment="1">
      <alignment/>
    </xf>
    <xf numFmtId="0" fontId="4" fillId="0" borderId="14" xfId="0" applyFont="1" applyBorder="1" applyAlignment="1">
      <alignment/>
    </xf>
    <xf numFmtId="0" fontId="4" fillId="0" borderId="18" xfId="0" applyFont="1" applyBorder="1" applyAlignment="1">
      <alignment/>
    </xf>
    <xf numFmtId="0" fontId="4" fillId="33" borderId="19" xfId="0" applyFont="1" applyFill="1" applyBorder="1" applyAlignment="1">
      <alignment/>
    </xf>
    <xf numFmtId="0" fontId="3" fillId="8" borderId="23" xfId="0" applyFont="1" applyFill="1" applyBorder="1" applyAlignment="1">
      <alignment horizontal="right"/>
    </xf>
    <xf numFmtId="0" fontId="4" fillId="0" borderId="17" xfId="0" applyFont="1" applyBorder="1" applyAlignment="1">
      <alignment/>
    </xf>
    <xf numFmtId="4" fontId="3" fillId="0" borderId="11" xfId="0" applyNumberFormat="1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2" xfId="0" applyFont="1" applyBorder="1" applyAlignment="1">
      <alignment/>
    </xf>
    <xf numFmtId="0" fontId="3" fillId="10" borderId="29" xfId="0" applyFont="1" applyFill="1" applyBorder="1" applyAlignment="1">
      <alignment horizontal="center" vertical="center" wrapText="1" shrinkToFit="1"/>
    </xf>
    <xf numFmtId="4" fontId="3" fillId="33" borderId="21" xfId="0" applyNumberFormat="1" applyFont="1" applyFill="1" applyBorder="1" applyAlignment="1">
      <alignment/>
    </xf>
    <xf numFmtId="4" fontId="4" fillId="0" borderId="14" xfId="0" applyNumberFormat="1" applyFont="1" applyBorder="1" applyAlignment="1">
      <alignment/>
    </xf>
    <xf numFmtId="0" fontId="4" fillId="0" borderId="19" xfId="0" applyFont="1" applyFill="1" applyBorder="1" applyAlignment="1">
      <alignment/>
    </xf>
    <xf numFmtId="0" fontId="5" fillId="0" borderId="0" xfId="0" applyFont="1" applyAlignment="1">
      <alignment horizontal="center"/>
    </xf>
    <xf numFmtId="4" fontId="2" fillId="0" borderId="11" xfId="0" applyNumberFormat="1" applyFont="1" applyBorder="1" applyAlignment="1">
      <alignment/>
    </xf>
    <xf numFmtId="4" fontId="2" fillId="0" borderId="13" xfId="0" applyNumberFormat="1" applyFont="1" applyBorder="1" applyAlignment="1">
      <alignment/>
    </xf>
    <xf numFmtId="0" fontId="2" fillId="0" borderId="0" xfId="0" applyFont="1" applyBorder="1" applyAlignment="1">
      <alignment/>
    </xf>
    <xf numFmtId="4" fontId="8" fillId="0" borderId="0" xfId="0" applyNumberFormat="1" applyFont="1" applyAlignment="1">
      <alignment/>
    </xf>
    <xf numFmtId="0" fontId="8" fillId="0" borderId="31" xfId="0" applyFont="1" applyBorder="1" applyAlignment="1">
      <alignment/>
    </xf>
    <xf numFmtId="0" fontId="8" fillId="0" borderId="32" xfId="0" applyFont="1" applyBorder="1" applyAlignment="1">
      <alignment/>
    </xf>
    <xf numFmtId="4" fontId="8" fillId="0" borderId="14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3" xfId="0" applyFont="1" applyBorder="1" applyAlignment="1">
      <alignment/>
    </xf>
    <xf numFmtId="0" fontId="2" fillId="10" borderId="22" xfId="0" applyFont="1" applyFill="1" applyBorder="1" applyAlignment="1">
      <alignment/>
    </xf>
    <xf numFmtId="4" fontId="18" fillId="13" borderId="11" xfId="0" applyNumberFormat="1" applyFont="1" applyFill="1" applyBorder="1" applyAlignment="1">
      <alignment/>
    </xf>
    <xf numFmtId="0" fontId="4" fillId="0" borderId="23" xfId="0" applyFont="1" applyBorder="1" applyAlignment="1">
      <alignment/>
    </xf>
    <xf numFmtId="2" fontId="3" fillId="0" borderId="11" xfId="0" applyNumberFormat="1" applyFont="1" applyBorder="1" applyAlignment="1">
      <alignment/>
    </xf>
    <xf numFmtId="0" fontId="4" fillId="0" borderId="22" xfId="0" applyFont="1" applyBorder="1" applyAlignment="1">
      <alignment/>
    </xf>
    <xf numFmtId="0" fontId="3" fillId="8" borderId="22" xfId="0" applyFont="1" applyFill="1" applyBorder="1" applyAlignment="1">
      <alignment/>
    </xf>
    <xf numFmtId="0" fontId="3" fillId="0" borderId="19" xfId="0" applyFont="1" applyBorder="1" applyAlignment="1">
      <alignment horizontal="right"/>
    </xf>
    <xf numFmtId="0" fontId="3" fillId="0" borderId="20" xfId="0" applyFont="1" applyBorder="1" applyAlignment="1">
      <alignment horizontal="right"/>
    </xf>
    <xf numFmtId="0" fontId="3" fillId="8" borderId="11" xfId="0" applyFont="1" applyFill="1" applyBorder="1" applyAlignment="1">
      <alignment/>
    </xf>
    <xf numFmtId="0" fontId="4" fillId="0" borderId="10" xfId="0" applyFont="1" applyBorder="1" applyAlignment="1">
      <alignment/>
    </xf>
    <xf numFmtId="0" fontId="3" fillId="0" borderId="12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8" borderId="23" xfId="0" applyFont="1" applyFill="1" applyBorder="1" applyAlignment="1">
      <alignment/>
    </xf>
    <xf numFmtId="4" fontId="4" fillId="0" borderId="11" xfId="0" applyNumberFormat="1" applyFont="1" applyBorder="1" applyAlignment="1">
      <alignment/>
    </xf>
    <xf numFmtId="4" fontId="21" fillId="13" borderId="11" xfId="0" applyNumberFormat="1" applyFont="1" applyFill="1" applyBorder="1" applyAlignment="1">
      <alignment/>
    </xf>
    <xf numFmtId="0" fontId="4" fillId="0" borderId="0" xfId="0" applyFont="1" applyAlignment="1">
      <alignment wrapText="1"/>
    </xf>
    <xf numFmtId="0" fontId="4" fillId="0" borderId="23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3" fillId="8" borderId="22" xfId="0" applyFont="1" applyFill="1" applyBorder="1" applyAlignment="1">
      <alignment wrapText="1"/>
    </xf>
    <xf numFmtId="4" fontId="3" fillId="0" borderId="11" xfId="0" applyNumberFormat="1" applyFont="1" applyBorder="1" applyAlignment="1">
      <alignment horizontal="right" wrapText="1"/>
    </xf>
    <xf numFmtId="0" fontId="4" fillId="0" borderId="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0" fontId="2" fillId="0" borderId="0" xfId="0" applyFont="1" applyAlignment="1">
      <alignment horizontal="center"/>
    </xf>
    <xf numFmtId="4" fontId="8" fillId="0" borderId="15" xfId="0" applyNumberFormat="1" applyFont="1" applyBorder="1" applyAlignment="1">
      <alignment/>
    </xf>
    <xf numFmtId="4" fontId="8" fillId="0" borderId="21" xfId="0" applyNumberFormat="1" applyFont="1" applyBorder="1" applyAlignment="1">
      <alignment/>
    </xf>
    <xf numFmtId="0" fontId="8" fillId="0" borderId="0" xfId="0" applyFont="1" applyFill="1" applyAlignment="1">
      <alignment/>
    </xf>
    <xf numFmtId="0" fontId="8" fillId="0" borderId="33" xfId="0" applyFont="1" applyBorder="1" applyAlignment="1">
      <alignment/>
    </xf>
    <xf numFmtId="0" fontId="11" fillId="0" borderId="0" xfId="0" applyFont="1" applyAlignment="1">
      <alignment horizontal="center"/>
    </xf>
    <xf numFmtId="0" fontId="2" fillId="0" borderId="32" xfId="0" applyFont="1" applyBorder="1" applyAlignment="1">
      <alignment/>
    </xf>
    <xf numFmtId="0" fontId="2" fillId="10" borderId="23" xfId="0" applyFont="1" applyFill="1" applyBorder="1" applyAlignment="1">
      <alignment horizontal="center"/>
    </xf>
    <xf numFmtId="0" fontId="2" fillId="10" borderId="11" xfId="0" applyFont="1" applyFill="1" applyBorder="1" applyAlignment="1">
      <alignment horizontal="center"/>
    </xf>
    <xf numFmtId="0" fontId="2" fillId="10" borderId="16" xfId="0" applyFont="1" applyFill="1" applyBorder="1" applyAlignment="1">
      <alignment horizontal="center"/>
    </xf>
    <xf numFmtId="4" fontId="18" fillId="13" borderId="21" xfId="0" applyNumberFormat="1" applyFont="1" applyFill="1" applyBorder="1" applyAlignment="1">
      <alignment/>
    </xf>
    <xf numFmtId="0" fontId="2" fillId="8" borderId="30" xfId="0" applyFont="1" applyFill="1" applyBorder="1" applyAlignment="1">
      <alignment horizontal="right"/>
    </xf>
    <xf numFmtId="4" fontId="2" fillId="8" borderId="11" xfId="0" applyNumberFormat="1" applyFont="1" applyFill="1" applyBorder="1" applyAlignment="1">
      <alignment/>
    </xf>
    <xf numFmtId="0" fontId="2" fillId="34" borderId="34" xfId="0" applyFont="1" applyFill="1" applyBorder="1" applyAlignment="1">
      <alignment horizontal="center"/>
    </xf>
    <xf numFmtId="0" fontId="2" fillId="8" borderId="35" xfId="0" applyFont="1" applyFill="1" applyBorder="1" applyAlignment="1">
      <alignment horizontal="right"/>
    </xf>
    <xf numFmtId="4" fontId="2" fillId="8" borderId="16" xfId="0" applyNumberFormat="1" applyFont="1" applyFill="1" applyBorder="1" applyAlignment="1">
      <alignment/>
    </xf>
    <xf numFmtId="14" fontId="11" fillId="0" borderId="0" xfId="0" applyNumberFormat="1" applyFont="1" applyAlignment="1">
      <alignment horizontal="center"/>
    </xf>
    <xf numFmtId="0" fontId="8" fillId="33" borderId="17" xfId="0" applyFont="1" applyFill="1" applyBorder="1" applyAlignment="1">
      <alignment horizontal="left" vertical="center"/>
    </xf>
    <xf numFmtId="0" fontId="8" fillId="33" borderId="12" xfId="0" applyFont="1" applyFill="1" applyBorder="1" applyAlignment="1">
      <alignment horizontal="left" vertical="center"/>
    </xf>
    <xf numFmtId="0" fontId="8" fillId="33" borderId="19" xfId="0" applyFont="1" applyFill="1" applyBorder="1" applyAlignment="1">
      <alignment horizontal="left" vertical="center"/>
    </xf>
    <xf numFmtId="0" fontId="8" fillId="33" borderId="18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horizontal="left" vertical="center"/>
    </xf>
    <xf numFmtId="0" fontId="8" fillId="33" borderId="20" xfId="0" applyFont="1" applyFill="1" applyBorder="1" applyAlignment="1">
      <alignment horizontal="left" vertical="center"/>
    </xf>
    <xf numFmtId="4" fontId="8" fillId="33" borderId="14" xfId="0" applyNumberFormat="1" applyFont="1" applyFill="1" applyBorder="1" applyAlignment="1">
      <alignment horizontal="right"/>
    </xf>
    <xf numFmtId="0" fontId="2" fillId="10" borderId="22" xfId="0" applyFont="1" applyFill="1" applyBorder="1" applyAlignment="1">
      <alignment horizontal="center"/>
    </xf>
    <xf numFmtId="0" fontId="2" fillId="10" borderId="35" xfId="0" applyFont="1" applyFill="1" applyBorder="1" applyAlignment="1">
      <alignment horizontal="center"/>
    </xf>
    <xf numFmtId="0" fontId="2" fillId="10" borderId="36" xfId="0" applyFont="1" applyFill="1" applyBorder="1" applyAlignment="1">
      <alignment horizontal="center"/>
    </xf>
    <xf numFmtId="0" fontId="2" fillId="14" borderId="23" xfId="0" applyFont="1" applyFill="1" applyBorder="1" applyAlignment="1">
      <alignment horizontal="center" vertical="center"/>
    </xf>
    <xf numFmtId="4" fontId="2" fillId="8" borderId="11" xfId="0" applyNumberFormat="1" applyFont="1" applyFill="1" applyBorder="1" applyAlignment="1">
      <alignment horizontal="right" vertical="center"/>
    </xf>
    <xf numFmtId="4" fontId="2" fillId="2" borderId="11" xfId="0" applyNumberFormat="1" applyFont="1" applyFill="1" applyBorder="1" applyAlignment="1">
      <alignment horizontal="right" vertical="center"/>
    </xf>
    <xf numFmtId="14" fontId="5" fillId="0" borderId="0" xfId="0" applyNumberFormat="1" applyFont="1" applyAlignment="1">
      <alignment horizontal="center"/>
    </xf>
    <xf numFmtId="4" fontId="22" fillId="33" borderId="37" xfId="0" applyNumberFormat="1" applyFont="1" applyFill="1" applyBorder="1" applyAlignment="1">
      <alignment vertical="center"/>
    </xf>
    <xf numFmtId="2" fontId="4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2" fillId="10" borderId="11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33" borderId="18" xfId="0" applyFont="1" applyFill="1" applyBorder="1" applyAlignment="1">
      <alignment vertical="center"/>
    </xf>
    <xf numFmtId="4" fontId="4" fillId="33" borderId="14" xfId="0" applyNumberFormat="1" applyFont="1" applyFill="1" applyBorder="1" applyAlignment="1">
      <alignment vertical="center"/>
    </xf>
    <xf numFmtId="4" fontId="4" fillId="33" borderId="18" xfId="0" applyNumberFormat="1" applyFont="1" applyFill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33" borderId="20" xfId="0" applyFont="1" applyFill="1" applyBorder="1" applyAlignment="1">
      <alignment vertical="center"/>
    </xf>
    <xf numFmtId="4" fontId="4" fillId="33" borderId="13" xfId="0" applyNumberFormat="1" applyFont="1" applyFill="1" applyBorder="1" applyAlignment="1">
      <alignment vertical="center"/>
    </xf>
    <xf numFmtId="4" fontId="4" fillId="33" borderId="20" xfId="0" applyNumberFormat="1" applyFont="1" applyFill="1" applyBorder="1" applyAlignment="1">
      <alignment vertical="center"/>
    </xf>
    <xf numFmtId="0" fontId="3" fillId="8" borderId="19" xfId="0" applyFont="1" applyFill="1" applyBorder="1" applyAlignment="1">
      <alignment horizontal="center" vertical="center"/>
    </xf>
    <xf numFmtId="0" fontId="3" fillId="8" borderId="21" xfId="0" applyFont="1" applyFill="1" applyBorder="1" applyAlignment="1">
      <alignment horizontal="center" vertical="center"/>
    </xf>
    <xf numFmtId="4" fontId="22" fillId="2" borderId="11" xfId="0" applyNumberFormat="1" applyFont="1" applyFill="1" applyBorder="1" applyAlignment="1">
      <alignment vertical="center"/>
    </xf>
    <xf numFmtId="4" fontId="22" fillId="2" borderId="22" xfId="0" applyNumberFormat="1" applyFont="1" applyFill="1" applyBorder="1" applyAlignment="1">
      <alignment vertical="center"/>
    </xf>
    <xf numFmtId="4" fontId="21" fillId="8" borderId="11" xfId="0" applyNumberFormat="1" applyFont="1" applyFill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4" fontId="23" fillId="33" borderId="13" xfId="0" applyNumberFormat="1" applyFont="1" applyFill="1" applyBorder="1" applyAlignment="1">
      <alignment vertical="center"/>
    </xf>
    <xf numFmtId="0" fontId="3" fillId="8" borderId="23" xfId="0" applyFont="1" applyFill="1" applyBorder="1" applyAlignment="1">
      <alignment horizontal="center" vertical="center"/>
    </xf>
    <xf numFmtId="0" fontId="3" fillId="8" borderId="16" xfId="0" applyFont="1" applyFill="1" applyBorder="1" applyAlignment="1">
      <alignment horizontal="center" vertical="center" wrapText="1"/>
    </xf>
    <xf numFmtId="4" fontId="22" fillId="8" borderId="11" xfId="0" applyNumberFormat="1" applyFont="1" applyFill="1" applyBorder="1" applyAlignment="1">
      <alignment vertical="center"/>
    </xf>
    <xf numFmtId="4" fontId="23" fillId="33" borderId="14" xfId="0" applyNumberFormat="1" applyFont="1" applyFill="1" applyBorder="1" applyAlignment="1">
      <alignment vertical="center"/>
    </xf>
    <xf numFmtId="0" fontId="3" fillId="8" borderId="16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33" borderId="29" xfId="0" applyFont="1" applyFill="1" applyBorder="1" applyAlignment="1">
      <alignment horizontal="right" vertical="center"/>
    </xf>
    <xf numFmtId="4" fontId="62" fillId="0" borderId="37" xfId="0" applyNumberFormat="1" applyFont="1" applyFill="1" applyBorder="1" applyAlignment="1">
      <alignment vertical="center"/>
    </xf>
    <xf numFmtId="0" fontId="4" fillId="0" borderId="19" xfId="0" applyFont="1" applyBorder="1" applyAlignment="1">
      <alignment horizontal="center"/>
    </xf>
    <xf numFmtId="0" fontId="3" fillId="0" borderId="21" xfId="0" applyFont="1" applyBorder="1" applyAlignment="1">
      <alignment horizontal="right"/>
    </xf>
    <xf numFmtId="4" fontId="3" fillId="0" borderId="35" xfId="0" applyNumberFormat="1" applyFont="1" applyBorder="1" applyAlignment="1">
      <alignment/>
    </xf>
    <xf numFmtId="4" fontId="62" fillId="0" borderId="36" xfId="0" applyNumberFormat="1" applyFont="1" applyFill="1" applyBorder="1" applyAlignment="1">
      <alignment/>
    </xf>
    <xf numFmtId="0" fontId="2" fillId="0" borderId="11" xfId="0" applyFont="1" applyBorder="1" applyAlignment="1">
      <alignment horizontal="right"/>
    </xf>
    <xf numFmtId="0" fontId="2" fillId="8" borderId="11" xfId="0" applyFont="1" applyFill="1" applyBorder="1" applyAlignment="1">
      <alignment horizontal="right"/>
    </xf>
    <xf numFmtId="0" fontId="11" fillId="0" borderId="11" xfId="0" applyFont="1" applyBorder="1" applyAlignment="1">
      <alignment wrapText="1"/>
    </xf>
    <xf numFmtId="4" fontId="2" fillId="0" borderId="11" xfId="0" applyNumberFormat="1" applyFont="1" applyBorder="1" applyAlignment="1">
      <alignment wrapText="1"/>
    </xf>
    <xf numFmtId="4" fontId="18" fillId="13" borderId="11" xfId="0" applyNumberFormat="1" applyFont="1" applyFill="1" applyBorder="1" applyAlignment="1">
      <alignment wrapText="1"/>
    </xf>
    <xf numFmtId="0" fontId="8" fillId="0" borderId="14" xfId="0" applyFont="1" applyBorder="1" applyAlignment="1">
      <alignment/>
    </xf>
    <xf numFmtId="0" fontId="2" fillId="0" borderId="14" xfId="0" applyFont="1" applyBorder="1" applyAlignment="1">
      <alignment/>
    </xf>
    <xf numFmtId="1" fontId="2" fillId="10" borderId="13" xfId="0" applyNumberFormat="1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 horizontal="center"/>
    </xf>
    <xf numFmtId="4" fontId="2" fillId="0" borderId="15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7" xfId="0" applyFont="1" applyBorder="1" applyAlignment="1">
      <alignment/>
    </xf>
    <xf numFmtId="0" fontId="11" fillId="0" borderId="12" xfId="0" applyFont="1" applyBorder="1" applyAlignment="1">
      <alignment/>
    </xf>
    <xf numFmtId="0" fontId="8" fillId="0" borderId="29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2" fillId="0" borderId="14" xfId="0" applyFont="1" applyBorder="1" applyAlignment="1">
      <alignment horizontal="right"/>
    </xf>
    <xf numFmtId="4" fontId="2" fillId="0" borderId="17" xfId="0" applyNumberFormat="1" applyFont="1" applyBorder="1" applyAlignment="1">
      <alignment/>
    </xf>
    <xf numFmtId="4" fontId="18" fillId="8" borderId="11" xfId="0" applyNumberFormat="1" applyFont="1" applyFill="1" applyBorder="1" applyAlignment="1">
      <alignment/>
    </xf>
    <xf numFmtId="4" fontId="2" fillId="0" borderId="22" xfId="0" applyNumberFormat="1" applyFont="1" applyBorder="1" applyAlignment="1">
      <alignment horizontal="center"/>
    </xf>
    <xf numFmtId="4" fontId="2" fillId="0" borderId="38" xfId="0" applyNumberFormat="1" applyFont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4" fontId="2" fillId="0" borderId="22" xfId="0" applyNumberFormat="1" applyFont="1" applyFill="1" applyBorder="1" applyAlignment="1">
      <alignment horizontal="center"/>
    </xf>
    <xf numFmtId="4" fontId="63" fillId="8" borderId="21" xfId="0" applyNumberFormat="1" applyFont="1" applyFill="1" applyBorder="1" applyAlignment="1">
      <alignment/>
    </xf>
    <xf numFmtId="0" fontId="2" fillId="0" borderId="1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10" borderId="16" xfId="0" applyFont="1" applyFill="1" applyBorder="1" applyAlignment="1">
      <alignment/>
    </xf>
    <xf numFmtId="0" fontId="13" fillId="9" borderId="23" xfId="0" applyFont="1" applyFill="1" applyBorder="1" applyAlignment="1">
      <alignment horizontal="center" vertical="center"/>
    </xf>
    <xf numFmtId="0" fontId="14" fillId="9" borderId="22" xfId="0" applyFont="1" applyFill="1" applyBorder="1" applyAlignment="1">
      <alignment horizontal="center" vertical="center"/>
    </xf>
    <xf numFmtId="0" fontId="14" fillId="9" borderId="16" xfId="0" applyFont="1" applyFill="1" applyBorder="1" applyAlignment="1">
      <alignment horizontal="center" vertical="center"/>
    </xf>
    <xf numFmtId="0" fontId="13" fillId="9" borderId="22" xfId="0" applyFont="1" applyFill="1" applyBorder="1" applyAlignment="1">
      <alignment horizontal="center" vertical="center"/>
    </xf>
    <xf numFmtId="0" fontId="13" fillId="9" borderId="16" xfId="0" applyFont="1" applyFill="1" applyBorder="1" applyAlignment="1">
      <alignment horizontal="center" vertical="center"/>
    </xf>
    <xf numFmtId="0" fontId="6" fillId="9" borderId="23" xfId="0" applyFont="1" applyFill="1" applyBorder="1" applyAlignment="1">
      <alignment horizontal="center" vertical="center"/>
    </xf>
    <xf numFmtId="0" fontId="6" fillId="9" borderId="22" xfId="0" applyFont="1" applyFill="1" applyBorder="1" applyAlignment="1">
      <alignment horizontal="center" vertical="center"/>
    </xf>
    <xf numFmtId="0" fontId="6" fillId="9" borderId="16" xfId="0" applyFont="1" applyFill="1" applyBorder="1" applyAlignment="1">
      <alignment horizontal="center" vertical="center"/>
    </xf>
    <xf numFmtId="0" fontId="3" fillId="10" borderId="23" xfId="0" applyFont="1" applyFill="1" applyBorder="1" applyAlignment="1">
      <alignment horizontal="center"/>
    </xf>
    <xf numFmtId="0" fontId="3" fillId="10" borderId="16" xfId="0" applyFont="1" applyFill="1" applyBorder="1" applyAlignment="1">
      <alignment horizontal="center"/>
    </xf>
    <xf numFmtId="0" fontId="7" fillId="0" borderId="23" xfId="0" applyFont="1" applyBorder="1" applyAlignment="1">
      <alignment horizontal="left" wrapText="1"/>
    </xf>
    <xf numFmtId="0" fontId="7" fillId="0" borderId="16" xfId="0" applyFont="1" applyBorder="1" applyAlignment="1">
      <alignment horizontal="left" wrapText="1"/>
    </xf>
    <xf numFmtId="4" fontId="4" fillId="0" borderId="14" xfId="0" applyNumberFormat="1" applyFont="1" applyBorder="1" applyAlignment="1">
      <alignment horizontal="right"/>
    </xf>
    <xf numFmtId="4" fontId="4" fillId="0" borderId="13" xfId="0" applyNumberFormat="1" applyFont="1" applyBorder="1" applyAlignment="1">
      <alignment horizontal="right"/>
    </xf>
    <xf numFmtId="0" fontId="4" fillId="0" borderId="14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4" fontId="3" fillId="0" borderId="14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13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4" fontId="4" fillId="0" borderId="10" xfId="0" applyNumberFormat="1" applyFont="1" applyBorder="1" applyAlignment="1">
      <alignment horizontal="right" wrapText="1"/>
    </xf>
    <xf numFmtId="0" fontId="6" fillId="9" borderId="23" xfId="0" applyFont="1" applyFill="1" applyBorder="1" applyAlignment="1">
      <alignment horizontal="center"/>
    </xf>
    <xf numFmtId="0" fontId="6" fillId="9" borderId="22" xfId="0" applyFont="1" applyFill="1" applyBorder="1" applyAlignment="1">
      <alignment horizontal="center"/>
    </xf>
    <xf numFmtId="0" fontId="6" fillId="9" borderId="16" xfId="0" applyFont="1" applyFill="1" applyBorder="1" applyAlignment="1">
      <alignment horizontal="center"/>
    </xf>
    <xf numFmtId="0" fontId="3" fillId="10" borderId="23" xfId="0" applyFont="1" applyFill="1" applyBorder="1" applyAlignment="1">
      <alignment horizontal="center" vertical="center"/>
    </xf>
    <xf numFmtId="0" fontId="3" fillId="10" borderId="16" xfId="0" applyFont="1" applyFill="1" applyBorder="1" applyAlignment="1">
      <alignment horizontal="center" vertical="center"/>
    </xf>
    <xf numFmtId="0" fontId="3" fillId="10" borderId="23" xfId="0" applyFont="1" applyFill="1" applyBorder="1" applyAlignment="1">
      <alignment horizontal="center" vertical="center" wrapText="1"/>
    </xf>
    <xf numFmtId="0" fontId="3" fillId="10" borderId="16" xfId="0" applyFont="1" applyFill="1" applyBorder="1" applyAlignment="1">
      <alignment horizontal="center" vertical="center" wrapText="1"/>
    </xf>
    <xf numFmtId="0" fontId="11" fillId="0" borderId="23" xfId="0" applyFont="1" applyBorder="1" applyAlignment="1">
      <alignment/>
    </xf>
    <xf numFmtId="0" fontId="11" fillId="0" borderId="22" xfId="0" applyFont="1" applyBorder="1" applyAlignment="1">
      <alignment/>
    </xf>
    <xf numFmtId="0" fontId="11" fillId="0" borderId="16" xfId="0" applyFont="1" applyBorder="1" applyAlignment="1">
      <alignment/>
    </xf>
    <xf numFmtId="0" fontId="9" fillId="9" borderId="23" xfId="0" applyFont="1" applyFill="1" applyBorder="1" applyAlignment="1">
      <alignment horizontal="center"/>
    </xf>
    <xf numFmtId="0" fontId="9" fillId="9" borderId="22" xfId="0" applyFont="1" applyFill="1" applyBorder="1" applyAlignment="1">
      <alignment horizontal="center"/>
    </xf>
    <xf numFmtId="0" fontId="9" fillId="9" borderId="16" xfId="0" applyFont="1" applyFill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9" fillId="9" borderId="23" xfId="0" applyFont="1" applyFill="1" applyBorder="1" applyAlignment="1">
      <alignment horizontal="center" vertical="center"/>
    </xf>
    <xf numFmtId="0" fontId="10" fillId="9" borderId="22" xfId="0" applyFont="1" applyFill="1" applyBorder="1" applyAlignment="1">
      <alignment horizontal="center" vertical="center"/>
    </xf>
    <xf numFmtId="0" fontId="10" fillId="9" borderId="16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2" xfId="0" applyFont="1" applyBorder="1" applyAlignment="1">
      <alignment vertical="center" wrapText="1"/>
    </xf>
    <xf numFmtId="0" fontId="8" fillId="0" borderId="1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10" borderId="31" xfId="0" applyFont="1" applyFill="1" applyBorder="1" applyAlignment="1">
      <alignment horizontal="center"/>
    </xf>
    <xf numFmtId="0" fontId="2" fillId="10" borderId="39" xfId="0" applyFont="1" applyFill="1" applyBorder="1" applyAlignment="1">
      <alignment horizontal="center"/>
    </xf>
    <xf numFmtId="0" fontId="2" fillId="10" borderId="40" xfId="0" applyFont="1" applyFill="1" applyBorder="1" applyAlignment="1">
      <alignment horizontal="center"/>
    </xf>
    <xf numFmtId="0" fontId="2" fillId="10" borderId="17" xfId="0" applyFont="1" applyFill="1" applyBorder="1" applyAlignment="1">
      <alignment horizontal="center" vertical="center"/>
    </xf>
    <xf numFmtId="0" fontId="2" fillId="10" borderId="12" xfId="0" applyFont="1" applyFill="1" applyBorder="1" applyAlignment="1">
      <alignment horizontal="center" vertical="center"/>
    </xf>
    <xf numFmtId="0" fontId="2" fillId="10" borderId="19" xfId="0" applyFont="1" applyFill="1" applyBorder="1" applyAlignment="1">
      <alignment horizontal="center" vertical="center"/>
    </xf>
    <xf numFmtId="4" fontId="8" fillId="0" borderId="10" xfId="0" applyNumberFormat="1" applyFont="1" applyBorder="1" applyAlignment="1">
      <alignment horizontal="right"/>
    </xf>
    <xf numFmtId="0" fontId="9" fillId="9" borderId="17" xfId="0" applyFont="1" applyFill="1" applyBorder="1" applyAlignment="1">
      <alignment horizontal="center"/>
    </xf>
    <xf numFmtId="0" fontId="9" fillId="9" borderId="18" xfId="0" applyFont="1" applyFill="1" applyBorder="1" applyAlignment="1">
      <alignment horizontal="center"/>
    </xf>
    <xf numFmtId="0" fontId="9" fillId="9" borderId="29" xfId="0" applyFont="1" applyFill="1" applyBorder="1" applyAlignment="1">
      <alignment horizontal="center"/>
    </xf>
    <xf numFmtId="0" fontId="2" fillId="8" borderId="23" xfId="0" applyFont="1" applyFill="1" applyBorder="1" applyAlignment="1">
      <alignment horizontal="center"/>
    </xf>
    <xf numFmtId="0" fontId="2" fillId="8" borderId="22" xfId="0" applyFont="1" applyFill="1" applyBorder="1" applyAlignment="1">
      <alignment horizontal="center"/>
    </xf>
    <xf numFmtId="0" fontId="2" fillId="8" borderId="16" xfId="0" applyFont="1" applyFill="1" applyBorder="1" applyAlignment="1">
      <alignment horizontal="center"/>
    </xf>
    <xf numFmtId="0" fontId="4" fillId="0" borderId="14" xfId="0" applyFont="1" applyBorder="1" applyAlignment="1" applyProtection="1">
      <alignment/>
      <protection locked="0"/>
    </xf>
    <xf numFmtId="0" fontId="4" fillId="0" borderId="17" xfId="0" applyFont="1" applyBorder="1" applyAlignment="1" applyProtection="1">
      <alignment/>
      <protection locked="0"/>
    </xf>
    <xf numFmtId="4" fontId="4" fillId="33" borderId="10" xfId="0" applyNumberFormat="1" applyFont="1" applyFill="1" applyBorder="1" applyAlignment="1" applyProtection="1">
      <alignment/>
      <protection locked="0"/>
    </xf>
    <xf numFmtId="4" fontId="4" fillId="0" borderId="10" xfId="0" applyNumberFormat="1" applyFont="1" applyBorder="1" applyAlignment="1" applyProtection="1">
      <alignment/>
      <protection locked="0"/>
    </xf>
    <xf numFmtId="4" fontId="4" fillId="0" borderId="12" xfId="0" applyNumberFormat="1" applyFont="1" applyBorder="1" applyAlignment="1" applyProtection="1">
      <alignment/>
      <protection locked="0"/>
    </xf>
    <xf numFmtId="4" fontId="4" fillId="33" borderId="13" xfId="0" applyNumberFormat="1" applyFont="1" applyFill="1" applyBorder="1" applyAlignment="1" applyProtection="1">
      <alignment/>
      <protection locked="0"/>
    </xf>
    <xf numFmtId="4" fontId="4" fillId="0" borderId="13" xfId="0" applyNumberFormat="1" applyFont="1" applyBorder="1" applyAlignment="1" applyProtection="1">
      <alignment/>
      <protection locked="0"/>
    </xf>
    <xf numFmtId="4" fontId="4" fillId="0" borderId="19" xfId="0" applyNumberFormat="1" applyFont="1" applyBorder="1" applyAlignment="1" applyProtection="1">
      <alignment/>
      <protection locked="0"/>
    </xf>
    <xf numFmtId="4" fontId="4" fillId="0" borderId="14" xfId="0" applyNumberFormat="1" applyFont="1" applyBorder="1" applyAlignment="1" applyProtection="1">
      <alignment/>
      <protection locked="0"/>
    </xf>
    <xf numFmtId="4" fontId="4" fillId="0" borderId="17" xfId="0" applyNumberFormat="1" applyFont="1" applyBorder="1" applyAlignment="1" applyProtection="1">
      <alignment/>
      <protection locked="0"/>
    </xf>
    <xf numFmtId="4" fontId="4" fillId="33" borderId="10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Border="1" applyAlignment="1" applyProtection="1">
      <alignment/>
      <protection locked="0"/>
    </xf>
    <xf numFmtId="4" fontId="4" fillId="33" borderId="13" xfId="0" applyNumberFormat="1" applyFont="1" applyFill="1" applyBorder="1" applyAlignment="1" applyProtection="1">
      <alignment horizontal="right"/>
      <protection locked="0"/>
    </xf>
    <xf numFmtId="4" fontId="4" fillId="33" borderId="11" xfId="0" applyNumberFormat="1" applyFont="1" applyFill="1" applyBorder="1" applyAlignment="1" applyProtection="1">
      <alignment/>
      <protection locked="0"/>
    </xf>
    <xf numFmtId="4" fontId="4" fillId="33" borderId="22" xfId="0" applyNumberFormat="1" applyFont="1" applyFill="1" applyBorder="1" applyAlignment="1" applyProtection="1">
      <alignment/>
      <protection locked="0"/>
    </xf>
    <xf numFmtId="4" fontId="12" fillId="33" borderId="10" xfId="0" applyNumberFormat="1" applyFont="1" applyFill="1" applyBorder="1" applyAlignment="1" applyProtection="1">
      <alignment horizontal="right"/>
      <protection locked="0"/>
    </xf>
    <xf numFmtId="4" fontId="12" fillId="33" borderId="13" xfId="0" applyNumberFormat="1" applyFont="1" applyFill="1" applyBorder="1" applyAlignment="1" applyProtection="1">
      <alignment horizontal="right"/>
      <protection locked="0"/>
    </xf>
    <xf numFmtId="4" fontId="12" fillId="33" borderId="13" xfId="0" applyNumberFormat="1" applyFont="1" applyFill="1" applyBorder="1" applyAlignment="1" applyProtection="1">
      <alignment/>
      <protection locked="0"/>
    </xf>
    <xf numFmtId="4" fontId="12" fillId="33" borderId="10" xfId="0" applyNumberFormat="1" applyFont="1" applyFill="1" applyBorder="1" applyAlignment="1" applyProtection="1">
      <alignment/>
      <protection locked="0"/>
    </xf>
    <xf numFmtId="4" fontId="12" fillId="0" borderId="10" xfId="0" applyNumberFormat="1" applyFont="1" applyBorder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4" fontId="12" fillId="33" borderId="41" xfId="0" applyNumberFormat="1" applyFont="1" applyFill="1" applyBorder="1" applyAlignment="1" applyProtection="1">
      <alignment/>
      <protection locked="0"/>
    </xf>
    <xf numFmtId="4" fontId="12" fillId="33" borderId="18" xfId="0" applyNumberFormat="1" applyFont="1" applyFill="1" applyBorder="1" applyAlignment="1" applyProtection="1">
      <alignment/>
      <protection locked="0"/>
    </xf>
    <xf numFmtId="4" fontId="12" fillId="33" borderId="20" xfId="0" applyNumberFormat="1" applyFont="1" applyFill="1" applyBorder="1" applyAlignment="1" applyProtection="1">
      <alignment/>
      <protection locked="0"/>
    </xf>
    <xf numFmtId="4" fontId="12" fillId="0" borderId="14" xfId="0" applyNumberFormat="1" applyFont="1" applyBorder="1" applyAlignment="1" applyProtection="1">
      <alignment/>
      <protection locked="0"/>
    </xf>
    <xf numFmtId="4" fontId="12" fillId="33" borderId="29" xfId="0" applyNumberFormat="1" applyFont="1" applyFill="1" applyBorder="1" applyAlignment="1" applyProtection="1">
      <alignment horizontal="right"/>
      <protection locked="0"/>
    </xf>
    <xf numFmtId="4" fontId="12" fillId="33" borderId="15" xfId="0" applyNumberFormat="1" applyFont="1" applyFill="1" applyBorder="1" applyAlignment="1" applyProtection="1">
      <alignment horizontal="right"/>
      <protection locked="0"/>
    </xf>
    <xf numFmtId="4" fontId="12" fillId="33" borderId="0" xfId="0" applyNumberFormat="1" applyFont="1" applyFill="1" applyBorder="1" applyAlignment="1" applyProtection="1">
      <alignment/>
      <protection locked="0"/>
    </xf>
    <xf numFmtId="4" fontId="12" fillId="33" borderId="20" xfId="0" applyNumberFormat="1" applyFont="1" applyFill="1" applyBorder="1" applyAlignment="1" applyProtection="1">
      <alignment horizontal="right"/>
      <protection locked="0"/>
    </xf>
    <xf numFmtId="0" fontId="12" fillId="33" borderId="18" xfId="0" applyFont="1" applyFill="1" applyBorder="1" applyAlignment="1" applyProtection="1">
      <alignment/>
      <protection/>
    </xf>
    <xf numFmtId="0" fontId="12" fillId="33" borderId="0" xfId="0" applyFont="1" applyFill="1" applyBorder="1" applyAlignment="1" applyProtection="1">
      <alignment/>
      <protection/>
    </xf>
    <xf numFmtId="0" fontId="12" fillId="33" borderId="20" xfId="0" applyFont="1" applyFill="1" applyBorder="1" applyAlignment="1" applyProtection="1">
      <alignment/>
      <protection/>
    </xf>
    <xf numFmtId="4" fontId="17" fillId="33" borderId="10" xfId="0" applyNumberFormat="1" applyFont="1" applyFill="1" applyBorder="1" applyAlignment="1" applyProtection="1">
      <alignment horizontal="right"/>
      <protection locked="0"/>
    </xf>
    <xf numFmtId="4" fontId="12" fillId="0" borderId="18" xfId="0" applyNumberFormat="1" applyFont="1" applyBorder="1" applyAlignment="1" applyProtection="1">
      <alignment horizontal="right"/>
      <protection locked="0"/>
    </xf>
    <xf numFmtId="4" fontId="12" fillId="33" borderId="0" xfId="0" applyNumberFormat="1" applyFont="1" applyFill="1" applyBorder="1" applyAlignment="1" applyProtection="1">
      <alignment horizontal="right"/>
      <protection locked="0"/>
    </xf>
    <xf numFmtId="4" fontId="12" fillId="0" borderId="0" xfId="0" applyNumberFormat="1" applyFont="1" applyBorder="1" applyAlignment="1" applyProtection="1">
      <alignment/>
      <protection locked="0"/>
    </xf>
    <xf numFmtId="4" fontId="12" fillId="0" borderId="20" xfId="0" applyNumberFormat="1" applyFont="1" applyBorder="1" applyAlignment="1" applyProtection="1">
      <alignment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50"/>
  <sheetViews>
    <sheetView showGridLines="0" tabSelected="1" zoomScalePageLayoutView="0" workbookViewId="0" topLeftCell="A1">
      <selection activeCell="B2" sqref="B2:G2"/>
    </sheetView>
  </sheetViews>
  <sheetFormatPr defaultColWidth="11.421875" defaultRowHeight="12.75"/>
  <cols>
    <col min="1" max="1" width="3.7109375" style="28" customWidth="1"/>
    <col min="2" max="2" width="30.7109375" style="28" customWidth="1"/>
    <col min="3" max="5" width="9.7109375" style="28" customWidth="1"/>
    <col min="6" max="6" width="30.7109375" style="28" customWidth="1"/>
    <col min="7" max="7" width="9.7109375" style="28" customWidth="1"/>
    <col min="8" max="16384" width="11.421875" style="28" customWidth="1"/>
  </cols>
  <sheetData>
    <row r="1" ht="12.75" thickBot="1"/>
    <row r="2" spans="2:7" ht="12.75" thickBot="1">
      <c r="B2" s="285" t="s">
        <v>305</v>
      </c>
      <c r="C2" s="286"/>
      <c r="D2" s="286"/>
      <c r="E2" s="286"/>
      <c r="F2" s="286"/>
      <c r="G2" s="287"/>
    </row>
    <row r="3" spans="2:7" ht="12.75" thickBot="1">
      <c r="B3" s="29" t="s">
        <v>55</v>
      </c>
      <c r="C3" s="30" t="s">
        <v>296</v>
      </c>
      <c r="D3" s="30" t="s">
        <v>57</v>
      </c>
      <c r="E3" s="30" t="s">
        <v>59</v>
      </c>
      <c r="F3" s="29" t="s">
        <v>60</v>
      </c>
      <c r="G3" s="30" t="s">
        <v>61</v>
      </c>
    </row>
    <row r="4" spans="2:7" ht="12">
      <c r="B4" s="31" t="s">
        <v>62</v>
      </c>
      <c r="C4" s="32"/>
      <c r="D4" s="32"/>
      <c r="E4" s="32"/>
      <c r="F4" s="33" t="s">
        <v>63</v>
      </c>
      <c r="G4" s="32"/>
    </row>
    <row r="5" spans="2:7" ht="12">
      <c r="B5" s="34" t="s">
        <v>87</v>
      </c>
      <c r="C5" s="35"/>
      <c r="D5" s="35"/>
      <c r="E5" s="36"/>
      <c r="F5" s="37"/>
      <c r="G5" s="35"/>
    </row>
    <row r="6" spans="2:7" ht="12">
      <c r="B6" s="35" t="s">
        <v>187</v>
      </c>
      <c r="C6" s="374"/>
      <c r="D6" s="374"/>
      <c r="E6" s="38">
        <f aca="true" t="shared" si="0" ref="E6:E26">C6-D6</f>
        <v>0</v>
      </c>
      <c r="F6" s="39" t="s">
        <v>64</v>
      </c>
      <c r="G6" s="374"/>
    </row>
    <row r="7" spans="2:7" ht="12">
      <c r="B7" s="35" t="s">
        <v>188</v>
      </c>
      <c r="C7" s="374"/>
      <c r="D7" s="374"/>
      <c r="E7" s="38">
        <f t="shared" si="0"/>
        <v>0</v>
      </c>
      <c r="F7" s="39" t="s">
        <v>66</v>
      </c>
      <c r="G7" s="374"/>
    </row>
    <row r="8" spans="2:7" ht="12">
      <c r="B8" s="35" t="s">
        <v>193</v>
      </c>
      <c r="C8" s="371"/>
      <c r="D8" s="371"/>
      <c r="E8" s="38">
        <f t="shared" si="0"/>
        <v>0</v>
      </c>
      <c r="G8" s="40"/>
    </row>
    <row r="9" spans="2:7" ht="12">
      <c r="B9" s="35" t="s">
        <v>189</v>
      </c>
      <c r="C9" s="371"/>
      <c r="D9" s="371"/>
      <c r="E9" s="38">
        <f t="shared" si="0"/>
        <v>0</v>
      </c>
      <c r="F9" s="39" t="s">
        <v>68</v>
      </c>
      <c r="G9" s="371"/>
    </row>
    <row r="10" spans="2:7" ht="12">
      <c r="B10" s="35" t="s">
        <v>190</v>
      </c>
      <c r="C10" s="371"/>
      <c r="D10" s="371"/>
      <c r="E10" s="38">
        <f t="shared" si="0"/>
        <v>0</v>
      </c>
      <c r="F10" s="39" t="s">
        <v>70</v>
      </c>
      <c r="G10" s="371"/>
    </row>
    <row r="11" spans="2:7" ht="12">
      <c r="B11" s="35" t="s">
        <v>191</v>
      </c>
      <c r="C11" s="371"/>
      <c r="D11" s="371"/>
      <c r="E11" s="38">
        <f t="shared" si="0"/>
        <v>0</v>
      </c>
      <c r="F11" s="39" t="s">
        <v>211</v>
      </c>
      <c r="G11" s="371"/>
    </row>
    <row r="12" spans="2:7" ht="12">
      <c r="B12" s="35" t="s">
        <v>192</v>
      </c>
      <c r="C12" s="371"/>
      <c r="D12" s="371"/>
      <c r="E12" s="38">
        <f t="shared" si="0"/>
        <v>0</v>
      </c>
      <c r="F12" s="39" t="s">
        <v>212</v>
      </c>
      <c r="G12" s="371"/>
    </row>
    <row r="13" spans="2:7" ht="12">
      <c r="B13" s="34" t="s">
        <v>137</v>
      </c>
      <c r="C13" s="40"/>
      <c r="D13" s="40"/>
      <c r="E13" s="38"/>
      <c r="F13" s="39" t="s">
        <v>72</v>
      </c>
      <c r="G13" s="371"/>
    </row>
    <row r="14" spans="2:7" ht="12">
      <c r="B14" s="35" t="s">
        <v>65</v>
      </c>
      <c r="C14" s="371"/>
      <c r="D14" s="371"/>
      <c r="E14" s="38">
        <f t="shared" si="0"/>
        <v>0</v>
      </c>
      <c r="F14" s="39"/>
      <c r="G14" s="40"/>
    </row>
    <row r="15" spans="2:7" ht="12">
      <c r="B15" s="35" t="s">
        <v>67</v>
      </c>
      <c r="C15" s="371"/>
      <c r="D15" s="371"/>
      <c r="E15" s="38">
        <f t="shared" si="0"/>
        <v>0</v>
      </c>
      <c r="F15" s="41" t="s">
        <v>227</v>
      </c>
      <c r="G15" s="371"/>
    </row>
    <row r="16" spans="2:7" ht="12">
      <c r="B16" s="35" t="s">
        <v>69</v>
      </c>
      <c r="C16" s="371"/>
      <c r="D16" s="371"/>
      <c r="E16" s="38">
        <f t="shared" si="0"/>
        <v>0</v>
      </c>
      <c r="G16" s="40"/>
    </row>
    <row r="17" spans="2:7" ht="12">
      <c r="B17" s="35" t="s">
        <v>71</v>
      </c>
      <c r="C17" s="371"/>
      <c r="D17" s="371"/>
      <c r="E17" s="38">
        <f t="shared" si="0"/>
        <v>0</v>
      </c>
      <c r="F17" s="39" t="s">
        <v>213</v>
      </c>
      <c r="G17" s="371"/>
    </row>
    <row r="18" spans="2:7" ht="12">
      <c r="B18" s="35" t="s">
        <v>194</v>
      </c>
      <c r="C18" s="371"/>
      <c r="D18" s="371"/>
      <c r="E18" s="38">
        <f t="shared" si="0"/>
        <v>0</v>
      </c>
      <c r="F18" s="39" t="s">
        <v>86</v>
      </c>
      <c r="G18" s="371"/>
    </row>
    <row r="19" spans="2:7" ht="12">
      <c r="B19" s="35" t="s">
        <v>195</v>
      </c>
      <c r="C19" s="371"/>
      <c r="D19" s="371"/>
      <c r="E19" s="38">
        <f t="shared" si="0"/>
        <v>0</v>
      </c>
      <c r="F19" s="39"/>
      <c r="G19" s="40"/>
    </row>
    <row r="20" spans="2:7" ht="12">
      <c r="B20" s="34" t="s">
        <v>139</v>
      </c>
      <c r="C20" s="40"/>
      <c r="D20" s="40"/>
      <c r="E20" s="38"/>
      <c r="F20" s="39"/>
      <c r="G20" s="40"/>
    </row>
    <row r="21" spans="2:7" ht="12">
      <c r="B21" s="35" t="s">
        <v>199</v>
      </c>
      <c r="C21" s="371"/>
      <c r="D21" s="371"/>
      <c r="E21" s="38">
        <f t="shared" si="0"/>
        <v>0</v>
      </c>
      <c r="F21" s="42"/>
      <c r="G21" s="43"/>
    </row>
    <row r="22" spans="2:7" ht="12">
      <c r="B22" s="35" t="s">
        <v>200</v>
      </c>
      <c r="C22" s="371"/>
      <c r="D22" s="371"/>
      <c r="E22" s="38">
        <f t="shared" si="0"/>
        <v>0</v>
      </c>
      <c r="F22" s="44"/>
      <c r="G22" s="43"/>
    </row>
    <row r="23" spans="2:7" ht="12.75" thickBot="1">
      <c r="B23" s="35" t="s">
        <v>197</v>
      </c>
      <c r="C23" s="371"/>
      <c r="D23" s="371"/>
      <c r="E23" s="38">
        <f t="shared" si="0"/>
        <v>0</v>
      </c>
      <c r="G23" s="45"/>
    </row>
    <row r="24" spans="2:7" ht="12.75" thickBot="1">
      <c r="B24" s="35" t="s">
        <v>196</v>
      </c>
      <c r="C24" s="371"/>
      <c r="D24" s="371"/>
      <c r="E24" s="38">
        <f t="shared" si="0"/>
        <v>0</v>
      </c>
      <c r="F24" s="79" t="s">
        <v>42</v>
      </c>
      <c r="G24" s="46">
        <f>SUM(G6:G7,G9:G13,G15,G17:G18)</f>
        <v>0</v>
      </c>
    </row>
    <row r="25" spans="2:7" ht="12">
      <c r="B25" s="35" t="s">
        <v>73</v>
      </c>
      <c r="C25" s="371"/>
      <c r="D25" s="371"/>
      <c r="E25" s="38">
        <f t="shared" si="0"/>
        <v>0</v>
      </c>
      <c r="F25" s="32" t="s">
        <v>214</v>
      </c>
      <c r="G25" s="380"/>
    </row>
    <row r="26" spans="2:7" ht="12.75" thickBot="1">
      <c r="B26" s="35" t="s">
        <v>198</v>
      </c>
      <c r="C26" s="371"/>
      <c r="D26" s="371"/>
      <c r="E26" s="38">
        <f t="shared" si="0"/>
        <v>0</v>
      </c>
      <c r="F26" s="47" t="s">
        <v>215</v>
      </c>
      <c r="G26" s="375"/>
    </row>
    <row r="27" spans="2:7" ht="12.75" thickBot="1">
      <c r="B27" s="79" t="s">
        <v>42</v>
      </c>
      <c r="C27" s="46">
        <f>SUM(C5:C26)</f>
        <v>0</v>
      </c>
      <c r="D27" s="46">
        <f>SUM(D5:D26)</f>
        <v>0</v>
      </c>
      <c r="E27" s="46">
        <f>SUM(E5:E26)</f>
        <v>0</v>
      </c>
      <c r="F27" s="79" t="s">
        <v>43</v>
      </c>
      <c r="G27" s="46">
        <f>G25+G26</f>
        <v>0</v>
      </c>
    </row>
    <row r="28" spans="2:7" ht="12">
      <c r="B28" s="31" t="s">
        <v>74</v>
      </c>
      <c r="C28" s="40"/>
      <c r="D28" s="40"/>
      <c r="E28" s="40"/>
      <c r="F28" s="48" t="s">
        <v>284</v>
      </c>
      <c r="G28" s="49"/>
    </row>
    <row r="29" spans="2:7" ht="12">
      <c r="B29" s="50" t="s">
        <v>206</v>
      </c>
      <c r="C29" s="40"/>
      <c r="D29" s="40"/>
      <c r="E29" s="40"/>
      <c r="F29" s="51"/>
      <c r="G29" s="40"/>
    </row>
    <row r="30" spans="2:7" ht="12">
      <c r="B30" s="52" t="s">
        <v>201</v>
      </c>
      <c r="C30" s="371"/>
      <c r="D30" s="371"/>
      <c r="E30" s="40">
        <f>C30-D30</f>
        <v>0</v>
      </c>
      <c r="F30" s="28" t="s">
        <v>216</v>
      </c>
      <c r="G30" s="371"/>
    </row>
    <row r="31" spans="2:7" ht="12">
      <c r="B31" s="52" t="s">
        <v>202</v>
      </c>
      <c r="C31" s="371"/>
      <c r="D31" s="371"/>
      <c r="E31" s="40">
        <f aca="true" t="shared" si="1" ref="E31:E44">C31-D31</f>
        <v>0</v>
      </c>
      <c r="F31" s="28" t="s">
        <v>217</v>
      </c>
      <c r="G31" s="371"/>
    </row>
    <row r="32" spans="2:7" ht="12">
      <c r="B32" s="52" t="s">
        <v>203</v>
      </c>
      <c r="C32" s="371"/>
      <c r="D32" s="371"/>
      <c r="E32" s="40">
        <f t="shared" si="1"/>
        <v>0</v>
      </c>
      <c r="F32" s="35" t="s">
        <v>295</v>
      </c>
      <c r="G32" s="371"/>
    </row>
    <row r="33" spans="2:7" ht="12">
      <c r="B33" s="35" t="s">
        <v>75</v>
      </c>
      <c r="C33" s="371"/>
      <c r="D33" s="371"/>
      <c r="E33" s="40">
        <f t="shared" si="1"/>
        <v>0</v>
      </c>
      <c r="F33" s="28" t="s">
        <v>218</v>
      </c>
      <c r="G33" s="388"/>
    </row>
    <row r="34" spans="2:7" ht="12">
      <c r="B34" s="34" t="s">
        <v>204</v>
      </c>
      <c r="C34" s="371"/>
      <c r="D34" s="371"/>
      <c r="E34" s="40">
        <f t="shared" si="1"/>
        <v>0</v>
      </c>
      <c r="F34" s="34" t="s">
        <v>78</v>
      </c>
      <c r="G34" s="388"/>
    </row>
    <row r="35" spans="2:7" ht="12">
      <c r="B35" s="34" t="s">
        <v>205</v>
      </c>
      <c r="C35" s="40"/>
      <c r="D35" s="40"/>
      <c r="E35" s="40"/>
      <c r="F35" s="34" t="s">
        <v>219</v>
      </c>
      <c r="G35" s="40"/>
    </row>
    <row r="36" spans="2:7" ht="12">
      <c r="B36" s="35" t="s">
        <v>77</v>
      </c>
      <c r="C36" s="371"/>
      <c r="D36" s="371"/>
      <c r="E36" s="40">
        <f t="shared" si="1"/>
        <v>0</v>
      </c>
      <c r="F36" s="35" t="s">
        <v>80</v>
      </c>
      <c r="G36" s="371"/>
    </row>
    <row r="37" spans="2:7" ht="12">
      <c r="B37" s="35" t="s">
        <v>79</v>
      </c>
      <c r="C37" s="371"/>
      <c r="D37" s="371"/>
      <c r="E37" s="40">
        <f t="shared" si="1"/>
        <v>0</v>
      </c>
      <c r="F37" s="53" t="s">
        <v>82</v>
      </c>
      <c r="G37" s="371"/>
    </row>
    <row r="38" spans="2:7" ht="12">
      <c r="B38" s="35" t="s">
        <v>207</v>
      </c>
      <c r="C38" s="371"/>
      <c r="D38" s="371"/>
      <c r="E38" s="40">
        <f t="shared" si="1"/>
        <v>0</v>
      </c>
      <c r="F38" s="53" t="s">
        <v>220</v>
      </c>
      <c r="G38" s="371"/>
    </row>
    <row r="39" spans="2:7" ht="12">
      <c r="B39" s="35" t="s">
        <v>81</v>
      </c>
      <c r="C39" s="371"/>
      <c r="D39" s="371"/>
      <c r="E39" s="40">
        <f t="shared" si="1"/>
        <v>0</v>
      </c>
      <c r="F39" s="54" t="s">
        <v>221</v>
      </c>
      <c r="G39" s="40"/>
    </row>
    <row r="40" spans="2:7" ht="12">
      <c r="B40" s="35" t="s">
        <v>83</v>
      </c>
      <c r="C40" s="371"/>
      <c r="D40" s="371"/>
      <c r="E40" s="40">
        <f t="shared" si="1"/>
        <v>0</v>
      </c>
      <c r="F40" s="53" t="s">
        <v>84</v>
      </c>
      <c r="G40" s="371"/>
    </row>
    <row r="41" spans="2:7" ht="12">
      <c r="B41" s="35" t="s">
        <v>225</v>
      </c>
      <c r="C41" s="371"/>
      <c r="D41" s="371"/>
      <c r="E41" s="40">
        <f t="shared" si="1"/>
        <v>0</v>
      </c>
      <c r="F41" s="53" t="s">
        <v>222</v>
      </c>
      <c r="G41" s="371"/>
    </row>
    <row r="42" spans="2:7" ht="12">
      <c r="B42" s="35" t="s">
        <v>208</v>
      </c>
      <c r="C42" s="371"/>
      <c r="D42" s="371"/>
      <c r="E42" s="40">
        <f t="shared" si="1"/>
        <v>0</v>
      </c>
      <c r="F42" s="39" t="s">
        <v>268</v>
      </c>
      <c r="G42" s="371"/>
    </row>
    <row r="43" spans="2:7" ht="12">
      <c r="B43" s="35" t="s">
        <v>209</v>
      </c>
      <c r="C43" s="371"/>
      <c r="D43" s="371"/>
      <c r="E43" s="40">
        <f t="shared" si="1"/>
        <v>0</v>
      </c>
      <c r="F43" s="53" t="s">
        <v>224</v>
      </c>
      <c r="G43" s="371"/>
    </row>
    <row r="44" spans="2:7" ht="12.75" thickBot="1">
      <c r="B44" s="47" t="s">
        <v>210</v>
      </c>
      <c r="C44" s="371"/>
      <c r="D44" s="371"/>
      <c r="E44" s="40">
        <f t="shared" si="1"/>
        <v>0</v>
      </c>
      <c r="F44" s="55" t="s">
        <v>226</v>
      </c>
      <c r="G44" s="372"/>
    </row>
    <row r="45" spans="2:7" ht="12.75" thickBot="1">
      <c r="B45" s="79" t="s">
        <v>43</v>
      </c>
      <c r="C45" s="46">
        <f>SUM(C30:C44)</f>
        <v>0</v>
      </c>
      <c r="D45" s="46">
        <f>SUM(D30:D44)</f>
        <v>0</v>
      </c>
      <c r="E45" s="46">
        <f>SUM(E30:E44)</f>
        <v>0</v>
      </c>
      <c r="F45" s="79" t="s">
        <v>44</v>
      </c>
      <c r="G45" s="57">
        <f>SUM(G32:G44)</f>
        <v>0</v>
      </c>
    </row>
    <row r="46" spans="2:7" ht="12.75" thickBot="1">
      <c r="B46" s="80" t="s">
        <v>85</v>
      </c>
      <c r="C46" s="58">
        <f>C27+C45</f>
        <v>0</v>
      </c>
      <c r="D46" s="58">
        <f>D27+D45</f>
        <v>0</v>
      </c>
      <c r="E46" s="58">
        <f>E27+E45</f>
        <v>0</v>
      </c>
      <c r="F46" s="80" t="s">
        <v>85</v>
      </c>
      <c r="G46" s="58">
        <f>G24+G27+G45</f>
        <v>0</v>
      </c>
    </row>
    <row r="47" spans="2:7" ht="12">
      <c r="B47" s="59" t="s">
        <v>299</v>
      </c>
      <c r="C47" s="389"/>
      <c r="D47" s="60"/>
      <c r="E47" s="60"/>
      <c r="F47" s="61" t="s">
        <v>297</v>
      </c>
      <c r="G47" s="381"/>
    </row>
    <row r="48" spans="2:7" ht="12">
      <c r="B48" s="39" t="s">
        <v>298</v>
      </c>
      <c r="C48" s="390"/>
      <c r="D48" s="55"/>
      <c r="E48" s="55"/>
      <c r="F48" s="62" t="s">
        <v>302</v>
      </c>
      <c r="G48" s="382"/>
    </row>
    <row r="49" spans="2:7" ht="12">
      <c r="B49" s="63" t="s">
        <v>300</v>
      </c>
      <c r="C49" s="391"/>
      <c r="D49" s="64"/>
      <c r="E49" s="64"/>
      <c r="F49" s="64"/>
      <c r="G49" s="65"/>
    </row>
    <row r="50" spans="2:7" ht="12.75" thickBot="1">
      <c r="B50" s="66" t="s">
        <v>301</v>
      </c>
      <c r="C50" s="392"/>
      <c r="D50" s="67"/>
      <c r="E50" s="67"/>
      <c r="F50" s="67"/>
      <c r="G50" s="68"/>
    </row>
  </sheetData>
  <sheetProtection sheet="1"/>
  <mergeCells count="2">
    <mergeCell ref="B2:G2"/>
    <mergeCell ref="G47:G48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E36"/>
  <sheetViews>
    <sheetView showGridLines="0" zoomScalePageLayoutView="0" workbookViewId="0" topLeftCell="A17">
      <selection activeCell="B2" sqref="B2:E2"/>
    </sheetView>
  </sheetViews>
  <sheetFormatPr defaultColWidth="11.421875" defaultRowHeight="12.75"/>
  <cols>
    <col min="1" max="1" width="3.7109375" style="18" customWidth="1"/>
    <col min="2" max="2" width="52.8515625" style="18" customWidth="1"/>
    <col min="3" max="3" width="16.8515625" style="18" customWidth="1"/>
    <col min="4" max="4" width="15.7109375" style="18" customWidth="1"/>
    <col min="5" max="5" width="14.7109375" style="18" customWidth="1"/>
    <col min="6" max="16384" width="11.421875" style="18" customWidth="1"/>
  </cols>
  <sheetData>
    <row r="1" spans="2:5" ht="16.5" thickBot="1">
      <c r="B1" s="324"/>
      <c r="C1" s="324"/>
      <c r="D1" s="324"/>
      <c r="E1" s="324"/>
    </row>
    <row r="2" spans="2:5" ht="16.5" thickBot="1">
      <c r="B2" s="317" t="s">
        <v>363</v>
      </c>
      <c r="C2" s="318"/>
      <c r="D2" s="318"/>
      <c r="E2" s="319"/>
    </row>
    <row r="3" spans="2:5" ht="16.5" thickBot="1">
      <c r="B3" s="346" t="s">
        <v>107</v>
      </c>
      <c r="C3" s="343" t="s">
        <v>362</v>
      </c>
      <c r="D3" s="344"/>
      <c r="E3" s="345"/>
    </row>
    <row r="4" spans="2:5" ht="16.5" thickBot="1">
      <c r="B4" s="347"/>
      <c r="C4" s="193" t="s">
        <v>108</v>
      </c>
      <c r="D4" s="193" t="s">
        <v>109</v>
      </c>
      <c r="E4" s="193" t="s">
        <v>110</v>
      </c>
    </row>
    <row r="5" spans="2:5" ht="16.5" thickBot="1">
      <c r="B5" s="348"/>
      <c r="C5" s="256">
        <v>1</v>
      </c>
      <c r="D5" s="256">
        <v>2</v>
      </c>
      <c r="E5" s="256" t="s">
        <v>111</v>
      </c>
    </row>
    <row r="6" spans="2:5" ht="15.75">
      <c r="B6" s="262" t="s">
        <v>112</v>
      </c>
      <c r="C6" s="254"/>
      <c r="D6" s="254"/>
      <c r="E6" s="264"/>
    </row>
    <row r="7" spans="2:5" ht="15.75">
      <c r="B7" s="263" t="s">
        <v>113</v>
      </c>
      <c r="C7" s="161"/>
      <c r="D7" s="161"/>
      <c r="E7" s="27"/>
    </row>
    <row r="8" spans="2:5" ht="15.75">
      <c r="B8" s="25" t="s">
        <v>114</v>
      </c>
      <c r="C8" s="23">
        <f>('Bilan N'!C30+'Bilan N'!C32)-('Bilan N-1'!C30+'Bilan N-1'!C32)</f>
        <v>0</v>
      </c>
      <c r="D8" s="161"/>
      <c r="E8" s="265"/>
    </row>
    <row r="9" spans="2:5" ht="15.75">
      <c r="B9" s="25" t="s">
        <v>115</v>
      </c>
      <c r="C9" s="23">
        <f>'Bilan N'!C34-'Bilan N-1'!C34</f>
        <v>0</v>
      </c>
      <c r="D9" s="161"/>
      <c r="E9" s="265"/>
    </row>
    <row r="10" spans="2:5" ht="15.75">
      <c r="B10" s="334" t="s">
        <v>152</v>
      </c>
      <c r="C10" s="349">
        <f>('Bilan N'!C36+'Bilan N'!C37+'Bilan N'!C41+'Bilan N'!C49+'Bilan N'!C44)-('Bilan N-1'!C36+'Bilan N-1'!C37+'Bilan N-1'!C41+'Bilan N-1'!C48)</f>
        <v>0</v>
      </c>
      <c r="D10" s="161"/>
      <c r="E10" s="265"/>
    </row>
    <row r="11" spans="2:5" ht="15.75">
      <c r="B11" s="334"/>
      <c r="C11" s="349"/>
      <c r="D11" s="161"/>
      <c r="E11" s="265"/>
    </row>
    <row r="12" spans="2:5" ht="15.75">
      <c r="B12" s="263" t="s">
        <v>116</v>
      </c>
      <c r="C12" s="161"/>
      <c r="D12" s="161"/>
      <c r="E12" s="265"/>
    </row>
    <row r="13" spans="2:5" ht="15.75">
      <c r="B13" s="25" t="s">
        <v>117</v>
      </c>
      <c r="C13" s="23">
        <f>'Bilan N-1'!G34-'Bilan N'!G34</f>
        <v>0</v>
      </c>
      <c r="D13" s="161"/>
      <c r="E13" s="265"/>
    </row>
    <row r="14" spans="2:5" ht="15.75">
      <c r="B14" s="335" t="s">
        <v>153</v>
      </c>
      <c r="C14" s="161"/>
      <c r="D14" s="23">
        <f>('Bilan N'!G36+'Bilan N'!G37+'Bilan N'!G38+'Bilan N'!G43+'Bilan N'!G44)-('Bilan N-1'!G36+'Bilan N-1'!G37+'Bilan N-1'!G38+'Bilan N-1'!G43)</f>
        <v>0</v>
      </c>
      <c r="E14" s="265"/>
    </row>
    <row r="15" spans="2:5" ht="16.5" thickBot="1">
      <c r="B15" s="335"/>
      <c r="C15" s="162"/>
      <c r="D15" s="162"/>
      <c r="E15" s="265"/>
    </row>
    <row r="16" spans="2:5" ht="16.5" thickBot="1">
      <c r="B16" s="249" t="s">
        <v>88</v>
      </c>
      <c r="C16" s="155">
        <f>SUM(C8:C15)</f>
        <v>0</v>
      </c>
      <c r="D16" s="155">
        <f>SUM(D8:D15)</f>
        <v>0</v>
      </c>
      <c r="E16" s="261"/>
    </row>
    <row r="17" spans="2:5" ht="16.5" thickBot="1">
      <c r="B17" s="336" t="s">
        <v>118</v>
      </c>
      <c r="C17" s="337"/>
      <c r="D17" s="337"/>
      <c r="E17" s="197">
        <f>D16-C16</f>
        <v>0</v>
      </c>
    </row>
    <row r="18" spans="2:5" ht="15.75">
      <c r="B18" s="257" t="s">
        <v>119</v>
      </c>
      <c r="C18" s="255"/>
      <c r="D18" s="156"/>
      <c r="E18" s="20"/>
    </row>
    <row r="19" spans="2:5" ht="15.75">
      <c r="B19" s="161" t="s">
        <v>120</v>
      </c>
      <c r="C19" s="20"/>
      <c r="D19" s="260">
        <f>'Bilan N-1'!C39-('Bilan N'!C39+'Bilan N'!C48)</f>
        <v>0</v>
      </c>
      <c r="E19" s="20"/>
    </row>
    <row r="20" spans="2:5" ht="16.5" thickBot="1">
      <c r="B20" s="161" t="s">
        <v>121</v>
      </c>
      <c r="C20" s="155"/>
      <c r="D20" s="260">
        <f>('Bilan N'!G40+'Bilan N'!G41+'Bilan N'!G42+'Bilan N'!C47)-('Bilan N-1'!G40+'Bilan N-1'!G41+'Bilan N-1'!G42-'Bilan N-1'!C47)</f>
        <v>0</v>
      </c>
      <c r="E20" s="20"/>
    </row>
    <row r="21" spans="2:5" ht="16.5" thickBot="1">
      <c r="B21" s="249" t="s">
        <v>88</v>
      </c>
      <c r="C21" s="154">
        <f>SUM(C19:C20)</f>
        <v>0</v>
      </c>
      <c r="D21" s="154">
        <f>SUM(D19:D20)</f>
        <v>0</v>
      </c>
      <c r="E21" s="20"/>
    </row>
    <row r="22" spans="2:5" ht="16.5" thickBot="1">
      <c r="B22" s="336" t="s">
        <v>122</v>
      </c>
      <c r="C22" s="337"/>
      <c r="D22" s="338"/>
      <c r="E22" s="197">
        <f>D21-C21</f>
        <v>0</v>
      </c>
    </row>
    <row r="23" spans="2:5" ht="16.5" thickBot="1">
      <c r="B23" s="325" t="s">
        <v>123</v>
      </c>
      <c r="C23" s="326"/>
      <c r="D23" s="327"/>
      <c r="E23" s="260"/>
    </row>
    <row r="24" spans="2:5" ht="16.5" thickBot="1">
      <c r="B24" s="328" t="s">
        <v>155</v>
      </c>
      <c r="C24" s="339"/>
      <c r="D24" s="340"/>
      <c r="E24" s="197">
        <f>IF(E17+E22&lt;0,-(E17+E22),0)</f>
        <v>0</v>
      </c>
    </row>
    <row r="25" spans="2:5" ht="16.5" thickBot="1">
      <c r="B25" s="328" t="s">
        <v>124</v>
      </c>
      <c r="C25" s="339"/>
      <c r="D25" s="340"/>
      <c r="E25" s="260"/>
    </row>
    <row r="26" spans="2:5" ht="16.5" thickBot="1">
      <c r="B26" s="331" t="s">
        <v>156</v>
      </c>
      <c r="C26" s="341"/>
      <c r="D26" s="342"/>
      <c r="E26" s="197">
        <f>IF(E17+E22&gt;0,E17+E22,0)</f>
        <v>0</v>
      </c>
    </row>
    <row r="27" spans="2:5" ht="15.75">
      <c r="B27" s="268" t="s">
        <v>125</v>
      </c>
      <c r="C27" s="254"/>
      <c r="D27" s="254"/>
      <c r="E27" s="260"/>
    </row>
    <row r="28" spans="2:5" ht="15.75">
      <c r="B28" s="269" t="s">
        <v>126</v>
      </c>
      <c r="C28" s="23">
        <f>'Bilan N'!C40-'Bilan N-1'!C40</f>
        <v>0</v>
      </c>
      <c r="D28" s="23"/>
      <c r="E28" s="260"/>
    </row>
    <row r="29" spans="2:5" ht="15.75">
      <c r="B29" s="334" t="s">
        <v>154</v>
      </c>
      <c r="C29" s="23"/>
      <c r="D29" s="23">
        <f>('Bilan N'!G47+'Bilan N'!C49)-('Bilan N-1'!G47+'Bilan N-1'!C48)</f>
        <v>0</v>
      </c>
      <c r="E29" s="260"/>
    </row>
    <row r="30" spans="2:5" ht="16.5" thickBot="1">
      <c r="B30" s="334"/>
      <c r="C30" s="21"/>
      <c r="D30" s="21"/>
      <c r="E30" s="260"/>
    </row>
    <row r="31" spans="2:5" ht="16.5" thickBot="1">
      <c r="B31" s="270" t="s">
        <v>88</v>
      </c>
      <c r="C31" s="271">
        <f>SUM(C28:C30)</f>
        <v>0</v>
      </c>
      <c r="D31" s="22">
        <f>SUM(D28:D30)</f>
        <v>0</v>
      </c>
      <c r="E31" s="20"/>
    </row>
    <row r="32" spans="2:5" ht="16.5" thickBot="1">
      <c r="B32" s="336" t="s">
        <v>127</v>
      </c>
      <c r="C32" s="337"/>
      <c r="D32" s="338"/>
      <c r="E32" s="197">
        <f>D31-C31</f>
        <v>0</v>
      </c>
    </row>
    <row r="33" spans="2:5" ht="16.5" thickBot="1">
      <c r="B33" s="328" t="s">
        <v>157</v>
      </c>
      <c r="C33" s="329"/>
      <c r="D33" s="330"/>
      <c r="E33" s="260"/>
    </row>
    <row r="34" spans="2:5" ht="16.5" thickBot="1">
      <c r="B34" s="328" t="s">
        <v>128</v>
      </c>
      <c r="C34" s="329"/>
      <c r="D34" s="330"/>
      <c r="E34" s="197">
        <f>IF(E17+E22+E32&lt;0,-(E17+E22+E32),0)</f>
        <v>0</v>
      </c>
    </row>
    <row r="35" spans="2:5" ht="16.5" thickBot="1">
      <c r="B35" s="328" t="s">
        <v>124</v>
      </c>
      <c r="C35" s="329"/>
      <c r="D35" s="330"/>
      <c r="E35" s="260"/>
    </row>
    <row r="36" spans="2:5" ht="16.5" thickBot="1">
      <c r="B36" s="331" t="s">
        <v>129</v>
      </c>
      <c r="C36" s="332"/>
      <c r="D36" s="333"/>
      <c r="E36" s="272">
        <f>IF(E17+E22+E32&gt;0,E17+E22+E32,0)</f>
        <v>0</v>
      </c>
    </row>
  </sheetData>
  <sheetProtection sheet="1"/>
  <mergeCells count="19">
    <mergeCell ref="B26:D26"/>
    <mergeCell ref="B32:D32"/>
    <mergeCell ref="B1:E1"/>
    <mergeCell ref="C3:E3"/>
    <mergeCell ref="B17:D17"/>
    <mergeCell ref="B2:E2"/>
    <mergeCell ref="B3:B5"/>
    <mergeCell ref="C10:C11"/>
    <mergeCell ref="B25:D25"/>
    <mergeCell ref="B23:D23"/>
    <mergeCell ref="B34:D34"/>
    <mergeCell ref="B35:D35"/>
    <mergeCell ref="B36:D36"/>
    <mergeCell ref="B33:D33"/>
    <mergeCell ref="B10:B11"/>
    <mergeCell ref="B14:B15"/>
    <mergeCell ref="B29:B30"/>
    <mergeCell ref="B22:D22"/>
    <mergeCell ref="B24:D24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G13"/>
  <sheetViews>
    <sheetView showGridLines="0" zoomScalePageLayoutView="0" workbookViewId="0" topLeftCell="A1">
      <selection activeCell="B2" sqref="B2:G2"/>
    </sheetView>
  </sheetViews>
  <sheetFormatPr defaultColWidth="11.421875" defaultRowHeight="12.75"/>
  <cols>
    <col min="1" max="1" width="3.7109375" style="18" customWidth="1"/>
    <col min="2" max="2" width="17.421875" style="18" customWidth="1"/>
    <col min="3" max="3" width="3.7109375" style="218" customWidth="1"/>
    <col min="4" max="4" width="18.57421875" style="18" customWidth="1"/>
    <col min="5" max="5" width="3.7109375" style="218" customWidth="1"/>
    <col min="6" max="6" width="18.140625" style="18" customWidth="1"/>
    <col min="7" max="7" width="15.140625" style="18" customWidth="1"/>
    <col min="8" max="16384" width="11.421875" style="18" customWidth="1"/>
  </cols>
  <sheetData>
    <row r="1" ht="16.5" thickBot="1"/>
    <row r="2" spans="2:7" ht="16.5" thickBot="1">
      <c r="B2" s="350" t="s">
        <v>364</v>
      </c>
      <c r="C2" s="351"/>
      <c r="D2" s="351"/>
      <c r="E2" s="351"/>
      <c r="F2" s="351"/>
      <c r="G2" s="352"/>
    </row>
    <row r="3" spans="2:7" ht="16.5" thickBot="1">
      <c r="B3" s="192" t="s">
        <v>365</v>
      </c>
      <c r="C3" s="209" t="s">
        <v>91</v>
      </c>
      <c r="D3" s="209" t="s">
        <v>289</v>
      </c>
      <c r="E3" s="209" t="s">
        <v>90</v>
      </c>
      <c r="F3" s="163" t="s">
        <v>290</v>
      </c>
      <c r="G3" s="284"/>
    </row>
    <row r="4" spans="2:7" ht="16.5" thickBot="1">
      <c r="B4" s="275" t="s">
        <v>365</v>
      </c>
      <c r="C4" s="276" t="s">
        <v>91</v>
      </c>
      <c r="D4" s="277">
        <f>SIG!G15</f>
        <v>0</v>
      </c>
      <c r="E4" s="273" t="s">
        <v>90</v>
      </c>
      <c r="F4" s="274">
        <f>-'Tableau de financement II'!E17</f>
        <v>0</v>
      </c>
      <c r="G4" s="272">
        <f>D4-F4</f>
        <v>0</v>
      </c>
    </row>
    <row r="5" ht="16.5" thickBot="1"/>
    <row r="6" spans="2:7" ht="16.5" thickBot="1">
      <c r="B6" s="350" t="s">
        <v>367</v>
      </c>
      <c r="C6" s="351"/>
      <c r="D6" s="351"/>
      <c r="E6" s="351"/>
      <c r="F6" s="351"/>
      <c r="G6" s="352"/>
    </row>
    <row r="7" spans="2:7" s="26" customFormat="1" ht="15.75">
      <c r="B7" s="262" t="s">
        <v>22</v>
      </c>
      <c r="C7" s="266"/>
      <c r="D7" s="279"/>
      <c r="E7" s="266"/>
      <c r="F7" s="280"/>
      <c r="G7" s="22">
        <f>'Tableau de résultat'!C30+'Tableau de résultat'!C35</f>
        <v>0</v>
      </c>
    </row>
    <row r="8" spans="2:7" s="26" customFormat="1" ht="15.75">
      <c r="B8" s="258" t="s">
        <v>291</v>
      </c>
      <c r="C8" s="259"/>
      <c r="D8" s="156"/>
      <c r="E8" s="259"/>
      <c r="F8" s="265"/>
      <c r="G8" s="20">
        <f>'Tableau de résultat'!C45</f>
        <v>0</v>
      </c>
    </row>
    <row r="9" spans="2:7" s="26" customFormat="1" ht="15.75">
      <c r="B9" s="258" t="s">
        <v>292</v>
      </c>
      <c r="C9" s="259"/>
      <c r="D9" s="156"/>
      <c r="E9" s="259"/>
      <c r="F9" s="265"/>
      <c r="G9" s="20">
        <f>'Tableau de financement I'!C19</f>
        <v>0</v>
      </c>
    </row>
    <row r="10" spans="2:7" s="26" customFormat="1" ht="15.75">
      <c r="B10" s="258" t="s">
        <v>293</v>
      </c>
      <c r="C10" s="259"/>
      <c r="D10" s="156"/>
      <c r="E10" s="259"/>
      <c r="F10" s="265"/>
      <c r="G10" s="20">
        <f>'Tableau de financement I'!C5</f>
        <v>0</v>
      </c>
    </row>
    <row r="11" spans="2:7" s="26" customFormat="1" ht="16.5" thickBot="1">
      <c r="B11" s="281" t="s">
        <v>294</v>
      </c>
      <c r="C11" s="267"/>
      <c r="D11" s="282"/>
      <c r="E11" s="267"/>
      <c r="F11" s="283"/>
      <c r="G11" s="155">
        <f>G4-SUM(G7:G10)</f>
        <v>0</v>
      </c>
    </row>
    <row r="12" spans="2:7" ht="16.5" thickBot="1">
      <c r="B12" s="353" t="s">
        <v>366</v>
      </c>
      <c r="C12" s="354"/>
      <c r="D12" s="354"/>
      <c r="E12" s="354"/>
      <c r="F12" s="355"/>
      <c r="G12" s="278">
        <f>SUM(G7:G11)</f>
        <v>0</v>
      </c>
    </row>
    <row r="13" spans="2:7" ht="15.75">
      <c r="B13" s="156"/>
      <c r="C13" s="259"/>
      <c r="D13" s="156"/>
      <c r="E13" s="259"/>
      <c r="F13" s="156"/>
      <c r="G13" s="128"/>
    </row>
  </sheetData>
  <sheetProtection sheet="1"/>
  <mergeCells count="3">
    <mergeCell ref="B2:G2"/>
    <mergeCell ref="B6:G6"/>
    <mergeCell ref="B12:F12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I49"/>
  <sheetViews>
    <sheetView showGridLines="0" zoomScalePageLayoutView="0" workbookViewId="0" topLeftCell="A1">
      <selection activeCell="B2" sqref="B2:G2"/>
    </sheetView>
  </sheetViews>
  <sheetFormatPr defaultColWidth="11.421875" defaultRowHeight="12.75"/>
  <cols>
    <col min="1" max="1" width="3.7109375" style="28" customWidth="1"/>
    <col min="2" max="2" width="30.7109375" style="28" customWidth="1"/>
    <col min="3" max="5" width="9.7109375" style="28" customWidth="1"/>
    <col min="6" max="6" width="30.7109375" style="28" customWidth="1"/>
    <col min="7" max="7" width="9.7109375" style="28" customWidth="1"/>
    <col min="8" max="8" width="11.421875" style="28" customWidth="1"/>
    <col min="9" max="9" width="11.7109375" style="28" bestFit="1" customWidth="1"/>
    <col min="10" max="16384" width="11.421875" style="28" customWidth="1"/>
  </cols>
  <sheetData>
    <row r="1" spans="2:3" ht="12.75" thickBot="1">
      <c r="B1" s="70"/>
      <c r="C1" s="71"/>
    </row>
    <row r="2" spans="2:7" ht="12.75" thickBot="1">
      <c r="B2" s="285" t="s">
        <v>368</v>
      </c>
      <c r="C2" s="286"/>
      <c r="D2" s="286"/>
      <c r="E2" s="286"/>
      <c r="F2" s="286"/>
      <c r="G2" s="287"/>
    </row>
    <row r="3" spans="2:7" ht="12.75" thickBot="1">
      <c r="B3" s="29" t="s">
        <v>55</v>
      </c>
      <c r="C3" s="30" t="s">
        <v>56</v>
      </c>
      <c r="D3" s="30" t="s">
        <v>57</v>
      </c>
      <c r="E3" s="30" t="s">
        <v>58</v>
      </c>
      <c r="F3" s="29" t="s">
        <v>60</v>
      </c>
      <c r="G3" s="30" t="s">
        <v>28</v>
      </c>
    </row>
    <row r="4" spans="2:7" ht="12">
      <c r="B4" s="31" t="s">
        <v>62</v>
      </c>
      <c r="C4" s="32"/>
      <c r="D4" s="32"/>
      <c r="E4" s="32"/>
      <c r="F4" s="33" t="s">
        <v>63</v>
      </c>
      <c r="G4" s="32"/>
    </row>
    <row r="5" spans="2:7" ht="12">
      <c r="B5" s="34" t="s">
        <v>87</v>
      </c>
      <c r="C5" s="35"/>
      <c r="D5" s="35"/>
      <c r="E5" s="36"/>
      <c r="F5" s="37"/>
      <c r="G5" s="35"/>
    </row>
    <row r="6" spans="2:7" ht="12">
      <c r="B6" s="35" t="s">
        <v>187</v>
      </c>
      <c r="C6" s="374"/>
      <c r="D6" s="374"/>
      <c r="E6" s="38">
        <f aca="true" t="shared" si="0" ref="E6:E26">C6-D6</f>
        <v>0</v>
      </c>
      <c r="F6" s="39" t="s">
        <v>64</v>
      </c>
      <c r="G6" s="374"/>
    </row>
    <row r="7" spans="2:7" ht="12">
      <c r="B7" s="35" t="s">
        <v>188</v>
      </c>
      <c r="C7" s="374"/>
      <c r="D7" s="374"/>
      <c r="E7" s="38">
        <f t="shared" si="0"/>
        <v>0</v>
      </c>
      <c r="F7" s="39" t="s">
        <v>66</v>
      </c>
      <c r="G7" s="374"/>
    </row>
    <row r="8" spans="2:7" ht="12">
      <c r="B8" s="35" t="s">
        <v>193</v>
      </c>
      <c r="C8" s="371"/>
      <c r="D8" s="371"/>
      <c r="E8" s="38">
        <f t="shared" si="0"/>
        <v>0</v>
      </c>
      <c r="G8" s="40"/>
    </row>
    <row r="9" spans="2:7" ht="12">
      <c r="B9" s="35" t="s">
        <v>189</v>
      </c>
      <c r="C9" s="371"/>
      <c r="D9" s="371"/>
      <c r="E9" s="38">
        <f t="shared" si="0"/>
        <v>0</v>
      </c>
      <c r="F9" s="39" t="s">
        <v>68</v>
      </c>
      <c r="G9" s="371"/>
    </row>
    <row r="10" spans="2:7" ht="12">
      <c r="B10" s="35" t="s">
        <v>190</v>
      </c>
      <c r="C10" s="371"/>
      <c r="D10" s="371"/>
      <c r="E10" s="38">
        <f t="shared" si="0"/>
        <v>0</v>
      </c>
      <c r="F10" s="39" t="s">
        <v>70</v>
      </c>
      <c r="G10" s="371"/>
    </row>
    <row r="11" spans="2:7" ht="12">
      <c r="B11" s="35" t="s">
        <v>191</v>
      </c>
      <c r="C11" s="371"/>
      <c r="D11" s="371"/>
      <c r="E11" s="38">
        <f t="shared" si="0"/>
        <v>0</v>
      </c>
      <c r="F11" s="39" t="s">
        <v>211</v>
      </c>
      <c r="G11" s="371"/>
    </row>
    <row r="12" spans="2:7" ht="12">
      <c r="B12" s="35" t="s">
        <v>192</v>
      </c>
      <c r="C12" s="371"/>
      <c r="D12" s="371"/>
      <c r="E12" s="38">
        <f t="shared" si="0"/>
        <v>0</v>
      </c>
      <c r="F12" s="39" t="s">
        <v>212</v>
      </c>
      <c r="G12" s="371"/>
    </row>
    <row r="13" spans="2:7" ht="12">
      <c r="B13" s="34" t="s">
        <v>137</v>
      </c>
      <c r="C13" s="40"/>
      <c r="D13" s="40"/>
      <c r="E13" s="38"/>
      <c r="F13" s="39" t="s">
        <v>72</v>
      </c>
      <c r="G13" s="371"/>
    </row>
    <row r="14" spans="2:7" ht="12">
      <c r="B14" s="35" t="s">
        <v>65</v>
      </c>
      <c r="C14" s="371"/>
      <c r="D14" s="371"/>
      <c r="E14" s="38">
        <f t="shared" si="0"/>
        <v>0</v>
      </c>
      <c r="F14" s="39"/>
      <c r="G14" s="40"/>
    </row>
    <row r="15" spans="2:7" ht="12">
      <c r="B15" s="35" t="s">
        <v>67</v>
      </c>
      <c r="C15" s="371"/>
      <c r="D15" s="371"/>
      <c r="E15" s="38">
        <f t="shared" si="0"/>
        <v>0</v>
      </c>
      <c r="F15" s="41" t="s">
        <v>227</v>
      </c>
      <c r="G15" s="40">
        <f>E46-SUM(G6:G7,G9:G10,G12,G17:G18)-G27-G45</f>
        <v>0</v>
      </c>
    </row>
    <row r="16" spans="2:7" ht="12">
      <c r="B16" s="35" t="s">
        <v>69</v>
      </c>
      <c r="C16" s="371"/>
      <c r="D16" s="371"/>
      <c r="E16" s="38">
        <f t="shared" si="0"/>
        <v>0</v>
      </c>
      <c r="G16" s="40"/>
    </row>
    <row r="17" spans="2:7" ht="12">
      <c r="B17" s="35" t="s">
        <v>71</v>
      </c>
      <c r="C17" s="371"/>
      <c r="D17" s="371"/>
      <c r="E17" s="38">
        <f t="shared" si="0"/>
        <v>0</v>
      </c>
      <c r="F17" s="39" t="s">
        <v>213</v>
      </c>
      <c r="G17" s="371"/>
    </row>
    <row r="18" spans="2:7" ht="12">
      <c r="B18" s="35" t="s">
        <v>194</v>
      </c>
      <c r="C18" s="371"/>
      <c r="D18" s="371"/>
      <c r="E18" s="38">
        <f t="shared" si="0"/>
        <v>0</v>
      </c>
      <c r="F18" s="39" t="s">
        <v>86</v>
      </c>
      <c r="G18" s="371"/>
    </row>
    <row r="19" spans="2:7" ht="12">
      <c r="B19" s="35" t="s">
        <v>195</v>
      </c>
      <c r="C19" s="371"/>
      <c r="D19" s="371"/>
      <c r="E19" s="38">
        <f t="shared" si="0"/>
        <v>0</v>
      </c>
      <c r="F19" s="39"/>
      <c r="G19" s="40"/>
    </row>
    <row r="20" spans="2:7" ht="12">
      <c r="B20" s="34" t="s">
        <v>139</v>
      </c>
      <c r="C20" s="40"/>
      <c r="D20" s="40"/>
      <c r="E20" s="38"/>
      <c r="F20" s="39"/>
      <c r="G20" s="40"/>
    </row>
    <row r="21" spans="2:9" ht="12">
      <c r="B21" s="35" t="s">
        <v>199</v>
      </c>
      <c r="C21" s="371"/>
      <c r="D21" s="371"/>
      <c r="E21" s="38">
        <f t="shared" si="0"/>
        <v>0</v>
      </c>
      <c r="F21" s="42"/>
      <c r="G21" s="49"/>
      <c r="I21" s="72"/>
    </row>
    <row r="22" spans="2:7" ht="12">
      <c r="B22" s="35" t="s">
        <v>200</v>
      </c>
      <c r="C22" s="371"/>
      <c r="D22" s="371"/>
      <c r="E22" s="38">
        <f t="shared" si="0"/>
        <v>0</v>
      </c>
      <c r="F22" s="44"/>
      <c r="G22" s="49"/>
    </row>
    <row r="23" spans="2:7" ht="12.75" thickBot="1">
      <c r="B23" s="35" t="s">
        <v>197</v>
      </c>
      <c r="C23" s="371"/>
      <c r="D23" s="371"/>
      <c r="E23" s="38">
        <f t="shared" si="0"/>
        <v>0</v>
      </c>
      <c r="G23" s="73"/>
    </row>
    <row r="24" spans="2:7" ht="12.75" thickBot="1">
      <c r="B24" s="35" t="s">
        <v>196</v>
      </c>
      <c r="C24" s="371"/>
      <c r="D24" s="371"/>
      <c r="E24" s="38">
        <f t="shared" si="0"/>
        <v>0</v>
      </c>
      <c r="F24" s="79" t="s">
        <v>42</v>
      </c>
      <c r="G24" s="46">
        <f>SUM(G6:G7,G9:G10,G12,G15,G17:G18)</f>
        <v>0</v>
      </c>
    </row>
    <row r="25" spans="2:7" ht="12">
      <c r="B25" s="35" t="s">
        <v>280</v>
      </c>
      <c r="C25" s="371"/>
      <c r="D25" s="371"/>
      <c r="E25" s="38">
        <f t="shared" si="0"/>
        <v>0</v>
      </c>
      <c r="F25" s="32" t="s">
        <v>214</v>
      </c>
      <c r="G25" s="380"/>
    </row>
    <row r="26" spans="2:7" ht="12.75" thickBot="1">
      <c r="B26" s="35" t="s">
        <v>198</v>
      </c>
      <c r="C26" s="371"/>
      <c r="D26" s="371"/>
      <c r="E26" s="38">
        <f t="shared" si="0"/>
        <v>0</v>
      </c>
      <c r="F26" s="47" t="s">
        <v>215</v>
      </c>
      <c r="G26" s="375"/>
    </row>
    <row r="27" spans="2:7" ht="12.75" thickBot="1">
      <c r="B27" s="79" t="s">
        <v>42</v>
      </c>
      <c r="C27" s="46">
        <f>SUM(C5:C26)</f>
        <v>0</v>
      </c>
      <c r="D27" s="46">
        <f>SUM(D5:D26)</f>
        <v>0</v>
      </c>
      <c r="E27" s="46">
        <f>SUM(E5:E26)</f>
        <v>0</v>
      </c>
      <c r="F27" s="79" t="s">
        <v>43</v>
      </c>
      <c r="G27" s="46">
        <f>G25+G26</f>
        <v>0</v>
      </c>
    </row>
    <row r="28" spans="2:7" ht="12">
      <c r="B28" s="31" t="s">
        <v>74</v>
      </c>
      <c r="C28" s="40"/>
      <c r="D28" s="40"/>
      <c r="E28" s="40"/>
      <c r="F28" s="48" t="s">
        <v>76</v>
      </c>
      <c r="G28" s="49"/>
    </row>
    <row r="29" spans="2:7" ht="12">
      <c r="B29" s="50" t="s">
        <v>206</v>
      </c>
      <c r="C29" s="40"/>
      <c r="D29" s="40"/>
      <c r="E29" s="40"/>
      <c r="F29" s="51"/>
      <c r="G29" s="40"/>
    </row>
    <row r="30" spans="2:7" ht="12">
      <c r="B30" s="52" t="s">
        <v>201</v>
      </c>
      <c r="C30" s="371"/>
      <c r="D30" s="371"/>
      <c r="E30" s="40">
        <f>C30-D30</f>
        <v>0</v>
      </c>
      <c r="F30" s="28" t="s">
        <v>216</v>
      </c>
      <c r="G30" s="371"/>
    </row>
    <row r="31" spans="2:7" ht="12">
      <c r="B31" s="52" t="s">
        <v>202</v>
      </c>
      <c r="C31" s="371"/>
      <c r="D31" s="371"/>
      <c r="E31" s="40">
        <f aca="true" t="shared" si="1" ref="E31:E44">C31-D31</f>
        <v>0</v>
      </c>
      <c r="F31" s="28" t="s">
        <v>217</v>
      </c>
      <c r="G31" s="371"/>
    </row>
    <row r="32" spans="2:7" ht="12">
      <c r="B32" s="52" t="s">
        <v>203</v>
      </c>
      <c r="C32" s="371"/>
      <c r="D32" s="371"/>
      <c r="E32" s="40">
        <f t="shared" si="1"/>
        <v>0</v>
      </c>
      <c r="F32" s="35" t="s">
        <v>295</v>
      </c>
      <c r="G32" s="371"/>
    </row>
    <row r="33" spans="2:7" ht="12">
      <c r="B33" s="35" t="s">
        <v>75</v>
      </c>
      <c r="C33" s="371"/>
      <c r="D33" s="371"/>
      <c r="E33" s="40">
        <f t="shared" si="1"/>
        <v>0</v>
      </c>
      <c r="F33" s="28" t="s">
        <v>279</v>
      </c>
      <c r="G33" s="371"/>
    </row>
    <row r="34" spans="2:7" ht="12">
      <c r="B34" s="34" t="s">
        <v>204</v>
      </c>
      <c r="C34" s="371"/>
      <c r="D34" s="371"/>
      <c r="E34" s="40">
        <f t="shared" si="1"/>
        <v>0</v>
      </c>
      <c r="F34" s="34" t="s">
        <v>78</v>
      </c>
      <c r="G34" s="371"/>
    </row>
    <row r="35" spans="2:7" ht="12">
      <c r="B35" s="34" t="s">
        <v>205</v>
      </c>
      <c r="C35" s="40"/>
      <c r="D35" s="40"/>
      <c r="E35" s="40"/>
      <c r="F35" s="34" t="s">
        <v>219</v>
      </c>
      <c r="G35" s="40"/>
    </row>
    <row r="36" spans="2:7" ht="12">
      <c r="B36" s="35" t="s">
        <v>77</v>
      </c>
      <c r="C36" s="371"/>
      <c r="D36" s="371"/>
      <c r="E36" s="40">
        <f t="shared" si="1"/>
        <v>0</v>
      </c>
      <c r="F36" s="35" t="s">
        <v>80</v>
      </c>
      <c r="G36" s="371"/>
    </row>
    <row r="37" spans="2:7" ht="12">
      <c r="B37" s="35" t="s">
        <v>79</v>
      </c>
      <c r="C37" s="371"/>
      <c r="D37" s="371"/>
      <c r="E37" s="40">
        <f t="shared" si="1"/>
        <v>0</v>
      </c>
      <c r="F37" s="53" t="s">
        <v>82</v>
      </c>
      <c r="G37" s="371"/>
    </row>
    <row r="38" spans="2:7" ht="12">
      <c r="B38" s="35" t="s">
        <v>207</v>
      </c>
      <c r="C38" s="371"/>
      <c r="D38" s="371"/>
      <c r="E38" s="40">
        <f t="shared" si="1"/>
        <v>0</v>
      </c>
      <c r="F38" s="53" t="s">
        <v>220</v>
      </c>
      <c r="G38" s="371"/>
    </row>
    <row r="39" spans="2:7" ht="12">
      <c r="B39" s="35" t="s">
        <v>81</v>
      </c>
      <c r="C39" s="371"/>
      <c r="D39" s="371"/>
      <c r="E39" s="40">
        <f t="shared" si="1"/>
        <v>0</v>
      </c>
      <c r="F39" s="54" t="s">
        <v>221</v>
      </c>
      <c r="G39" s="40"/>
    </row>
    <row r="40" spans="2:7" ht="12">
      <c r="B40" s="35" t="s">
        <v>83</v>
      </c>
      <c r="C40" s="371"/>
      <c r="D40" s="371"/>
      <c r="E40" s="40">
        <f t="shared" si="1"/>
        <v>0</v>
      </c>
      <c r="F40" s="53" t="s">
        <v>84</v>
      </c>
      <c r="G40" s="371"/>
    </row>
    <row r="41" spans="2:7" ht="12">
      <c r="B41" s="35" t="s">
        <v>225</v>
      </c>
      <c r="C41" s="371"/>
      <c r="D41" s="371"/>
      <c r="E41" s="40">
        <f t="shared" si="1"/>
        <v>0</v>
      </c>
      <c r="F41" s="53" t="s">
        <v>222</v>
      </c>
      <c r="G41" s="371"/>
    </row>
    <row r="42" spans="2:7" ht="12">
      <c r="B42" s="35" t="s">
        <v>208</v>
      </c>
      <c r="C42" s="371"/>
      <c r="D42" s="371"/>
      <c r="E42" s="40">
        <f t="shared" si="1"/>
        <v>0</v>
      </c>
      <c r="F42" s="39" t="s">
        <v>223</v>
      </c>
      <c r="G42" s="371"/>
    </row>
    <row r="43" spans="2:7" ht="12">
      <c r="B43" s="35" t="s">
        <v>209</v>
      </c>
      <c r="C43" s="371"/>
      <c r="D43" s="371"/>
      <c r="E43" s="40">
        <f t="shared" si="1"/>
        <v>0</v>
      </c>
      <c r="F43" s="53" t="s">
        <v>224</v>
      </c>
      <c r="G43" s="371"/>
    </row>
    <row r="44" spans="2:7" ht="12.75" thickBot="1">
      <c r="B44" s="47" t="s">
        <v>210</v>
      </c>
      <c r="C44" s="371"/>
      <c r="D44" s="371"/>
      <c r="E44" s="40">
        <f t="shared" si="1"/>
        <v>0</v>
      </c>
      <c r="F44" s="55" t="s">
        <v>226</v>
      </c>
      <c r="G44" s="372"/>
    </row>
    <row r="45" spans="2:7" ht="12.75" thickBot="1">
      <c r="B45" s="79" t="s">
        <v>43</v>
      </c>
      <c r="C45" s="46">
        <f>SUM(C30:C44)</f>
        <v>0</v>
      </c>
      <c r="D45" s="46">
        <f>SUM(D30:D44)</f>
        <v>0</v>
      </c>
      <c r="E45" s="46">
        <f>SUM(E30:E44)</f>
        <v>0</v>
      </c>
      <c r="F45" s="79" t="s">
        <v>44</v>
      </c>
      <c r="G45" s="46">
        <f>SUM(G32:G44)</f>
        <v>0</v>
      </c>
    </row>
    <row r="46" spans="2:7" ht="12.75" thickBot="1">
      <c r="B46" s="80" t="s">
        <v>85</v>
      </c>
      <c r="C46" s="58">
        <f>C27+C45</f>
        <v>0</v>
      </c>
      <c r="D46" s="58">
        <f>D27+D45</f>
        <v>0</v>
      </c>
      <c r="E46" s="58">
        <f>E27+E45</f>
        <v>0</v>
      </c>
      <c r="F46" s="80" t="s">
        <v>85</v>
      </c>
      <c r="G46" s="58">
        <f>G24+G27+G45</f>
        <v>0</v>
      </c>
    </row>
    <row r="47" spans="2:7" ht="12.75" customHeight="1">
      <c r="B47" s="59" t="s">
        <v>303</v>
      </c>
      <c r="C47" s="378"/>
      <c r="D47" s="385"/>
      <c r="E47" s="385"/>
      <c r="F47" s="61" t="s">
        <v>297</v>
      </c>
      <c r="G47" s="381"/>
    </row>
    <row r="48" spans="2:7" ht="12">
      <c r="B48" s="53" t="s">
        <v>304</v>
      </c>
      <c r="C48" s="383"/>
      <c r="D48" s="386"/>
      <c r="E48" s="386"/>
      <c r="F48" s="62" t="s">
        <v>302</v>
      </c>
      <c r="G48" s="382"/>
    </row>
    <row r="49" spans="2:7" ht="12.75" thickBot="1">
      <c r="B49" s="78" t="s">
        <v>298</v>
      </c>
      <c r="C49" s="384"/>
      <c r="D49" s="387"/>
      <c r="E49" s="387"/>
      <c r="F49" s="67"/>
      <c r="G49" s="68"/>
    </row>
  </sheetData>
  <sheetProtection sheet="1"/>
  <mergeCells count="2">
    <mergeCell ref="B2:G2"/>
    <mergeCell ref="G47:G48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52"/>
  <sheetViews>
    <sheetView showGridLines="0" zoomScalePageLayoutView="0" workbookViewId="0" topLeftCell="A1">
      <selection activeCell="B2" sqref="B2:G2"/>
    </sheetView>
  </sheetViews>
  <sheetFormatPr defaultColWidth="11.421875" defaultRowHeight="12.75"/>
  <cols>
    <col min="1" max="1" width="3.7109375" style="28" customWidth="1"/>
    <col min="2" max="2" width="29.28125" style="28" customWidth="1"/>
    <col min="3" max="4" width="10.7109375" style="28" customWidth="1"/>
    <col min="5" max="5" width="29.28125" style="28" customWidth="1"/>
    <col min="6" max="7" width="10.7109375" style="28" customWidth="1"/>
    <col min="8" max="16384" width="11.421875" style="28" customWidth="1"/>
  </cols>
  <sheetData>
    <row r="1" ht="12.75" thickBot="1"/>
    <row r="2" spans="2:7" ht="13.5" customHeight="1" thickBot="1">
      <c r="B2" s="285" t="s">
        <v>308</v>
      </c>
      <c r="C2" s="288"/>
      <c r="D2" s="288"/>
      <c r="E2" s="288"/>
      <c r="F2" s="288"/>
      <c r="G2" s="289"/>
    </row>
    <row r="3" spans="2:7" ht="24.75" thickBot="1">
      <c r="B3" s="106" t="s">
        <v>30</v>
      </c>
      <c r="C3" s="29" t="s">
        <v>35</v>
      </c>
      <c r="D3" s="108" t="s">
        <v>306</v>
      </c>
      <c r="E3" s="107" t="s">
        <v>31</v>
      </c>
      <c r="F3" s="29" t="s">
        <v>35</v>
      </c>
      <c r="G3" s="108" t="s">
        <v>307</v>
      </c>
    </row>
    <row r="4" spans="2:7" ht="12.75" thickBot="1">
      <c r="B4" s="109" t="s">
        <v>36</v>
      </c>
      <c r="C4" s="98"/>
      <c r="D4" s="98"/>
      <c r="E4" s="110" t="s">
        <v>39</v>
      </c>
      <c r="F4" s="101"/>
      <c r="G4" s="101"/>
    </row>
    <row r="5" spans="2:7" ht="12">
      <c r="B5" s="104" t="s">
        <v>3</v>
      </c>
      <c r="C5" s="99"/>
      <c r="D5" s="100">
        <f>SUM(C6:C7)</f>
        <v>0</v>
      </c>
      <c r="E5" s="105"/>
      <c r="F5" s="102"/>
      <c r="G5" s="102"/>
    </row>
    <row r="6" spans="2:7" ht="12">
      <c r="B6" s="81" t="s">
        <v>158</v>
      </c>
      <c r="C6" s="371"/>
      <c r="D6" s="40"/>
      <c r="E6" s="83" t="s">
        <v>2</v>
      </c>
      <c r="F6" s="374"/>
      <c r="G6" s="38">
        <f>F6</f>
        <v>0</v>
      </c>
    </row>
    <row r="7" spans="2:7" ht="12">
      <c r="B7" s="81" t="s">
        <v>159</v>
      </c>
      <c r="C7" s="371"/>
      <c r="D7" s="40"/>
      <c r="E7" s="82" t="s">
        <v>168</v>
      </c>
      <c r="F7" s="38"/>
      <c r="G7" s="38">
        <f>F7</f>
        <v>0</v>
      </c>
    </row>
    <row r="8" spans="2:7" ht="12" customHeight="1">
      <c r="B8" s="83" t="s">
        <v>246</v>
      </c>
      <c r="C8" s="40"/>
      <c r="D8" s="40">
        <f>SUM(C9:C16)</f>
        <v>0</v>
      </c>
      <c r="E8" s="84" t="s">
        <v>239</v>
      </c>
      <c r="F8" s="374"/>
      <c r="G8" s="38"/>
    </row>
    <row r="9" spans="2:7" ht="12">
      <c r="B9" s="81" t="s">
        <v>160</v>
      </c>
      <c r="C9" s="371"/>
      <c r="D9" s="40"/>
      <c r="E9" s="84" t="s">
        <v>240</v>
      </c>
      <c r="F9" s="374"/>
      <c r="G9" s="38"/>
    </row>
    <row r="10" spans="2:7" ht="12">
      <c r="B10" s="81" t="s">
        <v>228</v>
      </c>
      <c r="C10" s="371"/>
      <c r="D10" s="40"/>
      <c r="E10" s="84" t="s">
        <v>241</v>
      </c>
      <c r="F10" s="374"/>
      <c r="G10" s="38"/>
    </row>
    <row r="11" spans="2:7" ht="24">
      <c r="B11" s="81" t="s">
        <v>247</v>
      </c>
      <c r="C11" s="371"/>
      <c r="D11" s="40"/>
      <c r="E11" s="85" t="s">
        <v>242</v>
      </c>
      <c r="F11" s="38">
        <f>SUM(F7:F10)</f>
        <v>0</v>
      </c>
      <c r="G11" s="38">
        <f>SUM(G6:G10)</f>
        <v>0</v>
      </c>
    </row>
    <row r="12" spans="2:7" ht="12">
      <c r="B12" s="81" t="s">
        <v>229</v>
      </c>
      <c r="C12" s="371"/>
      <c r="D12" s="40"/>
      <c r="E12" s="86"/>
      <c r="F12" s="38"/>
      <c r="G12" s="38"/>
    </row>
    <row r="13" spans="2:7" ht="24">
      <c r="B13" s="81" t="s">
        <v>230</v>
      </c>
      <c r="C13" s="371"/>
      <c r="D13" s="40"/>
      <c r="E13" s="82" t="s">
        <v>5</v>
      </c>
      <c r="F13" s="38"/>
      <c r="G13" s="38">
        <f>F14+F15</f>
        <v>0</v>
      </c>
    </row>
    <row r="14" spans="2:7" ht="12">
      <c r="B14" s="81" t="s">
        <v>231</v>
      </c>
      <c r="C14" s="371"/>
      <c r="D14" s="40"/>
      <c r="E14" s="86" t="s">
        <v>202</v>
      </c>
      <c r="F14" s="374"/>
      <c r="G14" s="38"/>
    </row>
    <row r="15" spans="2:7" ht="12">
      <c r="B15" s="81" t="s">
        <v>232</v>
      </c>
      <c r="C15" s="371"/>
      <c r="D15" s="40"/>
      <c r="E15" s="86" t="s">
        <v>31</v>
      </c>
      <c r="F15" s="374"/>
      <c r="G15" s="38"/>
    </row>
    <row r="16" spans="2:7" ht="12">
      <c r="B16" s="81" t="s">
        <v>233</v>
      </c>
      <c r="C16" s="371"/>
      <c r="D16" s="40"/>
      <c r="E16" s="86"/>
      <c r="F16" s="374"/>
      <c r="G16" s="38"/>
    </row>
    <row r="17" spans="2:7" ht="12">
      <c r="B17" s="83" t="s">
        <v>161</v>
      </c>
      <c r="C17" s="371"/>
      <c r="D17" s="40">
        <f>C17</f>
        <v>0</v>
      </c>
      <c r="E17" s="84" t="s">
        <v>29</v>
      </c>
      <c r="F17" s="374"/>
      <c r="G17" s="38"/>
    </row>
    <row r="18" spans="2:7" ht="12">
      <c r="B18" s="83" t="s">
        <v>20</v>
      </c>
      <c r="C18" s="40"/>
      <c r="D18" s="40">
        <f>SUM(C19:C20)</f>
        <v>0</v>
      </c>
      <c r="E18" s="84"/>
      <c r="F18" s="38"/>
      <c r="G18" s="38"/>
    </row>
    <row r="19" spans="2:7" ht="12">
      <c r="B19" s="81" t="s">
        <v>162</v>
      </c>
      <c r="C19" s="371"/>
      <c r="D19" s="40"/>
      <c r="E19" s="84" t="s">
        <v>47</v>
      </c>
      <c r="F19" s="375"/>
      <c r="G19" s="49"/>
    </row>
    <row r="20" spans="2:7" ht="12">
      <c r="B20" s="81" t="s">
        <v>163</v>
      </c>
      <c r="C20" s="371"/>
      <c r="D20" s="40"/>
      <c r="E20" s="86"/>
      <c r="F20" s="38"/>
      <c r="G20" s="38"/>
    </row>
    <row r="21" spans="2:7" ht="24">
      <c r="B21" s="83" t="s">
        <v>249</v>
      </c>
      <c r="C21" s="40"/>
      <c r="D21" s="40">
        <f>SUM(C22:C25)</f>
        <v>0</v>
      </c>
      <c r="E21" s="84" t="s">
        <v>243</v>
      </c>
      <c r="F21" s="374"/>
      <c r="G21" s="38">
        <f>F21</f>
        <v>0</v>
      </c>
    </row>
    <row r="22" spans="2:7" ht="12">
      <c r="B22" s="81" t="s">
        <v>164</v>
      </c>
      <c r="C22" s="371"/>
      <c r="D22" s="40"/>
      <c r="E22" s="86"/>
      <c r="F22" s="38"/>
      <c r="G22" s="38"/>
    </row>
    <row r="23" spans="2:7" ht="24">
      <c r="B23" s="81" t="s">
        <v>165</v>
      </c>
      <c r="C23" s="371"/>
      <c r="D23" s="40"/>
      <c r="E23" s="87" t="s">
        <v>244</v>
      </c>
      <c r="F23" s="374"/>
      <c r="G23" s="38"/>
    </row>
    <row r="24" spans="2:7" ht="24">
      <c r="B24" s="81" t="s">
        <v>166</v>
      </c>
      <c r="C24" s="371"/>
      <c r="D24" s="40"/>
      <c r="E24" s="87"/>
      <c r="F24" s="38"/>
      <c r="G24" s="38"/>
    </row>
    <row r="25" spans="2:7" ht="12">
      <c r="B25" s="81" t="s">
        <v>167</v>
      </c>
      <c r="C25" s="371"/>
      <c r="D25" s="40"/>
      <c r="E25" s="87"/>
      <c r="F25" s="38"/>
      <c r="G25" s="38"/>
    </row>
    <row r="26" spans="2:7" ht="12.75" thickBot="1">
      <c r="B26" s="81" t="s">
        <v>234</v>
      </c>
      <c r="C26" s="372"/>
      <c r="D26" s="56">
        <f>C26</f>
        <v>0</v>
      </c>
      <c r="E26" s="84" t="s">
        <v>245</v>
      </c>
      <c r="F26" s="373"/>
      <c r="G26" s="103">
        <f>F26</f>
        <v>0</v>
      </c>
    </row>
    <row r="27" spans="2:7" ht="12.75" thickBot="1">
      <c r="B27" s="88" t="s">
        <v>42</v>
      </c>
      <c r="C27" s="46">
        <f>SUM(C6:C26)</f>
        <v>0</v>
      </c>
      <c r="D27" s="46">
        <f>SUM(D6:D26)</f>
        <v>0</v>
      </c>
      <c r="E27" s="89" t="s">
        <v>42</v>
      </c>
      <c r="F27" s="90">
        <f>SUM(F11:F26)</f>
        <v>0</v>
      </c>
      <c r="G27" s="90">
        <f>SUM(G11:G26)</f>
        <v>0</v>
      </c>
    </row>
    <row r="28" spans="2:7" ht="12.75" thickBot="1">
      <c r="B28" s="111" t="s">
        <v>37</v>
      </c>
      <c r="C28" s="113"/>
      <c r="D28" s="113"/>
      <c r="E28" s="112" t="s">
        <v>40</v>
      </c>
      <c r="F28" s="77"/>
      <c r="G28" s="77"/>
    </row>
    <row r="29" spans="2:7" ht="24">
      <c r="B29" s="81" t="s">
        <v>169</v>
      </c>
      <c r="C29" s="374"/>
      <c r="D29" s="38"/>
      <c r="E29" s="84" t="s">
        <v>177</v>
      </c>
      <c r="F29" s="374"/>
      <c r="G29" s="38"/>
    </row>
    <row r="30" spans="2:7" ht="12">
      <c r="B30" s="81" t="s">
        <v>170</v>
      </c>
      <c r="C30" s="374"/>
      <c r="D30" s="38"/>
      <c r="E30" s="87" t="s">
        <v>178</v>
      </c>
      <c r="F30" s="374"/>
      <c r="G30" s="38"/>
    </row>
    <row r="31" spans="2:7" ht="12">
      <c r="B31" s="91" t="s">
        <v>235</v>
      </c>
      <c r="C31" s="374"/>
      <c r="D31" s="38"/>
      <c r="E31" s="86" t="s">
        <v>236</v>
      </c>
      <c r="F31" s="374"/>
      <c r="G31" s="38"/>
    </row>
    <row r="32" spans="2:7" ht="12">
      <c r="B32" s="91"/>
      <c r="C32" s="38"/>
      <c r="D32" s="38"/>
      <c r="E32" s="84" t="s">
        <v>179</v>
      </c>
      <c r="F32" s="374"/>
      <c r="G32" s="38"/>
    </row>
    <row r="33" spans="2:7" ht="24">
      <c r="B33" s="91"/>
      <c r="C33" s="49"/>
      <c r="D33" s="49"/>
      <c r="E33" s="84" t="s">
        <v>248</v>
      </c>
      <c r="F33" s="374"/>
      <c r="G33" s="38"/>
    </row>
    <row r="34" spans="2:7" ht="12">
      <c r="B34" s="81" t="s">
        <v>171</v>
      </c>
      <c r="C34" s="374"/>
      <c r="D34" s="38"/>
      <c r="E34" s="84" t="s">
        <v>180</v>
      </c>
      <c r="F34" s="374"/>
      <c r="G34" s="38"/>
    </row>
    <row r="35" spans="2:7" ht="12.75" thickBot="1">
      <c r="B35" s="81" t="s">
        <v>172</v>
      </c>
      <c r="C35" s="373"/>
      <c r="D35" s="103"/>
      <c r="E35" s="84" t="s">
        <v>181</v>
      </c>
      <c r="F35" s="373"/>
      <c r="G35" s="103"/>
    </row>
    <row r="36" spans="2:7" ht="12.75" thickBot="1">
      <c r="B36" s="88" t="s">
        <v>43</v>
      </c>
      <c r="C36" s="90">
        <f>SUM(C29:C35)</f>
        <v>0</v>
      </c>
      <c r="D36" s="90">
        <f>C36</f>
        <v>0</v>
      </c>
      <c r="E36" s="89" t="s">
        <v>43</v>
      </c>
      <c r="F36" s="90">
        <f>SUM(F29:F35)</f>
        <v>0</v>
      </c>
      <c r="G36" s="90">
        <f>F36</f>
        <v>0</v>
      </c>
    </row>
    <row r="37" spans="2:7" ht="12.75" thickBot="1">
      <c r="B37" s="111" t="s">
        <v>38</v>
      </c>
      <c r="C37" s="113"/>
      <c r="D37" s="113"/>
      <c r="E37" s="112" t="s">
        <v>41</v>
      </c>
      <c r="F37" s="77"/>
      <c r="G37" s="77"/>
    </row>
    <row r="38" spans="2:7" ht="12">
      <c r="B38" s="114" t="s">
        <v>173</v>
      </c>
      <c r="C38" s="374"/>
      <c r="D38" s="38"/>
      <c r="E38" s="114" t="s">
        <v>182</v>
      </c>
      <c r="F38" s="374"/>
      <c r="G38" s="38"/>
    </row>
    <row r="39" spans="2:7" ht="12">
      <c r="B39" s="81" t="s">
        <v>174</v>
      </c>
      <c r="C39" s="374"/>
      <c r="D39" s="38"/>
      <c r="E39" s="81" t="s">
        <v>183</v>
      </c>
      <c r="F39" s="374"/>
      <c r="G39" s="38"/>
    </row>
    <row r="40" spans="2:7" ht="24">
      <c r="B40" s="92" t="s">
        <v>237</v>
      </c>
      <c r="C40" s="374"/>
      <c r="D40" s="38"/>
      <c r="E40" s="93" t="s">
        <v>281</v>
      </c>
      <c r="F40" s="374"/>
      <c r="G40" s="38"/>
    </row>
    <row r="41" spans="2:7" ht="24">
      <c r="B41" s="81" t="s">
        <v>175</v>
      </c>
      <c r="C41" s="374"/>
      <c r="D41" s="38"/>
      <c r="E41" s="84" t="s">
        <v>238</v>
      </c>
      <c r="F41" s="374"/>
      <c r="G41" s="38"/>
    </row>
    <row r="42" spans="2:7" ht="24.75" thickBot="1">
      <c r="B42" s="81"/>
      <c r="C42" s="103"/>
      <c r="D42" s="103"/>
      <c r="E42" s="84" t="s">
        <v>184</v>
      </c>
      <c r="F42" s="373"/>
      <c r="G42" s="103"/>
    </row>
    <row r="43" spans="2:7" ht="12.75" thickBot="1">
      <c r="B43" s="88" t="s">
        <v>44</v>
      </c>
      <c r="C43" s="90">
        <f>SUM(C38:C42)</f>
        <v>0</v>
      </c>
      <c r="D43" s="90">
        <f>C43</f>
        <v>0</v>
      </c>
      <c r="E43" s="89" t="s">
        <v>44</v>
      </c>
      <c r="F43" s="90">
        <f>SUM(F38:F42)</f>
        <v>0</v>
      </c>
      <c r="G43" s="90">
        <f>F43</f>
        <v>0</v>
      </c>
    </row>
    <row r="44" spans="2:7" ht="12">
      <c r="B44" s="114" t="s">
        <v>176</v>
      </c>
      <c r="C44" s="376"/>
      <c r="D44" s="76">
        <f>C44</f>
        <v>0</v>
      </c>
      <c r="E44" s="86"/>
      <c r="F44" s="74"/>
      <c r="G44" s="74"/>
    </row>
    <row r="45" spans="2:7" ht="12.75" thickBot="1">
      <c r="B45" s="115" t="s">
        <v>25</v>
      </c>
      <c r="C45" s="377"/>
      <c r="D45" s="103">
        <f>C45</f>
        <v>0</v>
      </c>
      <c r="E45" s="84"/>
      <c r="F45" s="97"/>
      <c r="G45" s="97"/>
    </row>
    <row r="46" spans="2:7" ht="13.5" thickBot="1" thickTop="1">
      <c r="B46" s="117" t="s">
        <v>45</v>
      </c>
      <c r="C46" s="94">
        <f>C27+C36+C43+C45</f>
        <v>0</v>
      </c>
      <c r="D46" s="94">
        <f>D27+D36+D43+D45</f>
        <v>0</v>
      </c>
      <c r="E46" s="118" t="s">
        <v>46</v>
      </c>
      <c r="F46" s="94">
        <f>F27+F36+F43</f>
        <v>0</v>
      </c>
      <c r="G46" s="94">
        <f>G27+G36+G43</f>
        <v>0</v>
      </c>
    </row>
    <row r="47" spans="2:7" ht="25.5" thickBot="1" thickTop="1">
      <c r="B47" s="95" t="s">
        <v>185</v>
      </c>
      <c r="C47" s="116">
        <f>IF(G46&gt;D46,G46-D46,0)</f>
        <v>0</v>
      </c>
      <c r="D47" s="116">
        <f>C47</f>
        <v>0</v>
      </c>
      <c r="E47" s="96" t="s">
        <v>186</v>
      </c>
      <c r="F47" s="90"/>
      <c r="G47" s="90"/>
    </row>
    <row r="48" spans="2:7" ht="13.5" thickBot="1" thickTop="1">
      <c r="B48" s="119" t="s">
        <v>32</v>
      </c>
      <c r="C48" s="74">
        <f>C46+C47</f>
        <v>0</v>
      </c>
      <c r="D48" s="74">
        <f>D46+D47</f>
        <v>0</v>
      </c>
      <c r="E48" s="120" t="s">
        <v>32</v>
      </c>
      <c r="F48" s="74">
        <f>F46+F47</f>
        <v>0</v>
      </c>
      <c r="G48" s="74">
        <f>G46+G47</f>
        <v>0</v>
      </c>
    </row>
    <row r="49" spans="2:7" ht="12">
      <c r="B49" s="121" t="s">
        <v>282</v>
      </c>
      <c r="C49" s="378"/>
      <c r="D49" s="378"/>
      <c r="E49" s="60"/>
      <c r="F49" s="60"/>
      <c r="G49" s="122"/>
    </row>
    <row r="50" spans="2:7" ht="12.75" thickBot="1">
      <c r="B50" s="78" t="s">
        <v>283</v>
      </c>
      <c r="C50" s="379"/>
      <c r="D50" s="379"/>
      <c r="E50" s="75"/>
      <c r="F50" s="75"/>
      <c r="G50" s="123"/>
    </row>
    <row r="51" s="124" customFormat="1" ht="12">
      <c r="D51" s="125"/>
    </row>
    <row r="52" spans="3:4" s="124" customFormat="1" ht="12">
      <c r="C52" s="125"/>
      <c r="D52" s="125"/>
    </row>
    <row r="53" s="124" customFormat="1" ht="12"/>
  </sheetData>
  <sheetProtection sheet="1"/>
  <mergeCells count="1">
    <mergeCell ref="B2:G2"/>
  </mergeCells>
  <printOptions/>
  <pageMargins left="0" right="0" top="0" bottom="0" header="0.11811023622047245" footer="0.118110236220472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F49"/>
  <sheetViews>
    <sheetView showGridLines="0" zoomScalePageLayoutView="0" workbookViewId="0" topLeftCell="A1">
      <selection activeCell="B2" sqref="B2:F2"/>
    </sheetView>
  </sheetViews>
  <sheetFormatPr defaultColWidth="11.421875" defaultRowHeight="12.75"/>
  <cols>
    <col min="1" max="1" width="3.7109375" style="5" customWidth="1"/>
    <col min="2" max="2" width="36.7109375" style="5" customWidth="1"/>
    <col min="3" max="3" width="13.421875" style="5" customWidth="1"/>
    <col min="4" max="5" width="14.8515625" style="5" customWidth="1"/>
    <col min="6" max="6" width="13.28125" style="5" customWidth="1"/>
    <col min="7" max="16384" width="11.421875" style="5" customWidth="1"/>
  </cols>
  <sheetData>
    <row r="1" ht="15.75" thickBot="1"/>
    <row r="2" spans="2:6" ht="15.75" thickBot="1">
      <c r="B2" s="290" t="s">
        <v>311</v>
      </c>
      <c r="C2" s="291"/>
      <c r="D2" s="291"/>
      <c r="E2" s="291"/>
      <c r="F2" s="292"/>
    </row>
    <row r="3" spans="2:6" s="129" customFormat="1" ht="15.75" thickBot="1">
      <c r="B3" s="130"/>
      <c r="C3" s="130"/>
      <c r="D3" s="130"/>
      <c r="E3" s="130"/>
      <c r="F3" s="130"/>
    </row>
    <row r="4" spans="2:6" ht="29.25" thickBot="1">
      <c r="B4" s="136" t="s">
        <v>251</v>
      </c>
      <c r="C4" s="137" t="s">
        <v>252</v>
      </c>
      <c r="D4" s="138" t="s">
        <v>274</v>
      </c>
      <c r="E4" s="137" t="s">
        <v>275</v>
      </c>
      <c r="F4" s="149" t="s">
        <v>254</v>
      </c>
    </row>
    <row r="5" spans="2:6" ht="15">
      <c r="B5" s="147" t="s">
        <v>269</v>
      </c>
      <c r="C5" s="356"/>
      <c r="D5" s="356"/>
      <c r="E5" s="357"/>
      <c r="F5" s="141"/>
    </row>
    <row r="6" spans="2:6" ht="15">
      <c r="B6" s="7" t="s">
        <v>187</v>
      </c>
      <c r="C6" s="358"/>
      <c r="D6" s="359"/>
      <c r="E6" s="360"/>
      <c r="F6" s="11">
        <f>C6+D6-E6</f>
        <v>0</v>
      </c>
    </row>
    <row r="7" spans="2:6" ht="15">
      <c r="B7" s="7" t="s">
        <v>272</v>
      </c>
      <c r="C7" s="358"/>
      <c r="D7" s="359"/>
      <c r="E7" s="360"/>
      <c r="F7" s="11">
        <f aca="true" t="shared" si="0" ref="F7:F18">C7+D7-E7</f>
        <v>0</v>
      </c>
    </row>
    <row r="8" spans="2:6" ht="15">
      <c r="B8" s="7" t="s">
        <v>189</v>
      </c>
      <c r="C8" s="358"/>
      <c r="D8" s="359"/>
      <c r="E8" s="360"/>
      <c r="F8" s="11">
        <f t="shared" si="0"/>
        <v>0</v>
      </c>
    </row>
    <row r="9" spans="2:6" ht="15">
      <c r="B9" s="148" t="s">
        <v>271</v>
      </c>
      <c r="C9" s="358"/>
      <c r="D9" s="359"/>
      <c r="E9" s="360"/>
      <c r="F9" s="11"/>
    </row>
    <row r="10" spans="2:6" ht="15">
      <c r="B10" s="7" t="s">
        <v>65</v>
      </c>
      <c r="C10" s="358"/>
      <c r="D10" s="359"/>
      <c r="E10" s="360"/>
      <c r="F10" s="11">
        <f t="shared" si="0"/>
        <v>0</v>
      </c>
    </row>
    <row r="11" spans="2:6" ht="15">
      <c r="B11" s="7" t="s">
        <v>67</v>
      </c>
      <c r="C11" s="358"/>
      <c r="D11" s="359"/>
      <c r="E11" s="360"/>
      <c r="F11" s="11">
        <f t="shared" si="0"/>
        <v>0</v>
      </c>
    </row>
    <row r="12" spans="2:6" ht="15">
      <c r="B12" s="7" t="s">
        <v>255</v>
      </c>
      <c r="C12" s="358"/>
      <c r="D12" s="359"/>
      <c r="E12" s="360"/>
      <c r="F12" s="11">
        <f t="shared" si="0"/>
        <v>0</v>
      </c>
    </row>
    <row r="13" spans="2:6" ht="15">
      <c r="B13" s="7" t="s">
        <v>256</v>
      </c>
      <c r="C13" s="358"/>
      <c r="D13" s="359"/>
      <c r="E13" s="360"/>
      <c r="F13" s="11">
        <f t="shared" si="0"/>
        <v>0</v>
      </c>
    </row>
    <row r="14" spans="2:6" ht="15">
      <c r="B14" s="7" t="s">
        <v>273</v>
      </c>
      <c r="C14" s="358"/>
      <c r="D14" s="359"/>
      <c r="E14" s="360"/>
      <c r="F14" s="11">
        <f t="shared" si="0"/>
        <v>0</v>
      </c>
    </row>
    <row r="15" spans="2:6" ht="15">
      <c r="B15" s="148" t="s">
        <v>270</v>
      </c>
      <c r="C15" s="358"/>
      <c r="D15" s="359"/>
      <c r="E15" s="360"/>
      <c r="F15" s="11"/>
    </row>
    <row r="16" spans="2:6" ht="15">
      <c r="B16" s="7" t="s">
        <v>257</v>
      </c>
      <c r="C16" s="358"/>
      <c r="D16" s="359"/>
      <c r="E16" s="360"/>
      <c r="F16" s="11">
        <f t="shared" si="0"/>
        <v>0</v>
      </c>
    </row>
    <row r="17" spans="2:6" ht="15.75" thickBot="1">
      <c r="B17" s="143" t="s">
        <v>73</v>
      </c>
      <c r="C17" s="361"/>
      <c r="D17" s="362"/>
      <c r="E17" s="363"/>
      <c r="F17" s="140">
        <f t="shared" si="0"/>
        <v>0</v>
      </c>
    </row>
    <row r="18" spans="2:6" ht="15.75" thickBot="1">
      <c r="B18" s="144" t="s">
        <v>258</v>
      </c>
      <c r="C18" s="146">
        <f>SUM(C6:C17)</f>
        <v>0</v>
      </c>
      <c r="D18" s="146">
        <f>SUM(D6:D17)</f>
        <v>0</v>
      </c>
      <c r="E18" s="146">
        <f>SUM(E6:E17)</f>
        <v>0</v>
      </c>
      <c r="F18" s="150">
        <f t="shared" si="0"/>
        <v>0</v>
      </c>
    </row>
    <row r="19" spans="2:6" ht="15.75" thickBot="1">
      <c r="B19" s="133"/>
      <c r="C19" s="134"/>
      <c r="D19" s="134"/>
      <c r="E19" s="134"/>
      <c r="F19" s="134"/>
    </row>
    <row r="20" spans="2:6" ht="29.25" thickBot="1">
      <c r="B20" s="136" t="s">
        <v>259</v>
      </c>
      <c r="C20" s="137" t="s">
        <v>252</v>
      </c>
      <c r="D20" s="138" t="s">
        <v>260</v>
      </c>
      <c r="E20" s="137" t="s">
        <v>253</v>
      </c>
      <c r="F20" s="139" t="s">
        <v>254</v>
      </c>
    </row>
    <row r="21" spans="2:6" ht="15">
      <c r="B21" s="147" t="s">
        <v>269</v>
      </c>
      <c r="C21" s="356"/>
      <c r="D21" s="356"/>
      <c r="E21" s="357"/>
      <c r="F21" s="141"/>
    </row>
    <row r="22" spans="2:6" ht="15">
      <c r="B22" s="7" t="s">
        <v>187</v>
      </c>
      <c r="C22" s="358"/>
      <c r="D22" s="359"/>
      <c r="E22" s="360"/>
      <c r="F22" s="11">
        <f>C22+D22-E22</f>
        <v>0</v>
      </c>
    </row>
    <row r="23" spans="2:6" ht="15">
      <c r="B23" s="7" t="s">
        <v>272</v>
      </c>
      <c r="C23" s="358"/>
      <c r="D23" s="359"/>
      <c r="E23" s="360"/>
      <c r="F23" s="11">
        <f aca="true" t="shared" si="1" ref="F23:F28">C23+D23-E23</f>
        <v>0</v>
      </c>
    </row>
    <row r="24" spans="2:6" ht="15">
      <c r="B24" s="148" t="s">
        <v>271</v>
      </c>
      <c r="C24" s="358"/>
      <c r="D24" s="359"/>
      <c r="E24" s="360"/>
      <c r="F24" s="11"/>
    </row>
    <row r="25" spans="2:6" ht="15">
      <c r="B25" s="7" t="s">
        <v>67</v>
      </c>
      <c r="C25" s="358"/>
      <c r="D25" s="359"/>
      <c r="E25" s="360"/>
      <c r="F25" s="11">
        <f t="shared" si="1"/>
        <v>0</v>
      </c>
    </row>
    <row r="26" spans="2:6" ht="15">
      <c r="B26" s="7" t="s">
        <v>255</v>
      </c>
      <c r="C26" s="358"/>
      <c r="D26" s="359"/>
      <c r="E26" s="360"/>
      <c r="F26" s="11">
        <f t="shared" si="1"/>
        <v>0</v>
      </c>
    </row>
    <row r="27" spans="2:6" ht="15.75" thickBot="1">
      <c r="B27" s="143" t="s">
        <v>256</v>
      </c>
      <c r="C27" s="361"/>
      <c r="D27" s="362"/>
      <c r="E27" s="363"/>
      <c r="F27" s="140">
        <f t="shared" si="1"/>
        <v>0</v>
      </c>
    </row>
    <row r="28" spans="2:6" ht="15.75" thickBot="1">
      <c r="B28" s="144" t="s">
        <v>258</v>
      </c>
      <c r="C28" s="131">
        <f>SUM(C22:C27)</f>
        <v>0</v>
      </c>
      <c r="D28" s="131">
        <f>SUM(D22:D27)</f>
        <v>0</v>
      </c>
      <c r="E28" s="131">
        <f>SUM(E22:E27)</f>
        <v>0</v>
      </c>
      <c r="F28" s="132">
        <f t="shared" si="1"/>
        <v>0</v>
      </c>
    </row>
    <row r="29" ht="15.75" thickBot="1"/>
    <row r="30" spans="2:6" ht="29.25" thickBot="1">
      <c r="B30" s="136" t="s">
        <v>261</v>
      </c>
      <c r="C30" s="137" t="s">
        <v>252</v>
      </c>
      <c r="D30" s="138" t="s">
        <v>260</v>
      </c>
      <c r="E30" s="137" t="s">
        <v>262</v>
      </c>
      <c r="F30" s="139" t="s">
        <v>254</v>
      </c>
    </row>
    <row r="31" spans="2:6" ht="15">
      <c r="B31" s="145" t="s">
        <v>277</v>
      </c>
      <c r="C31" s="364"/>
      <c r="D31" s="364"/>
      <c r="E31" s="365"/>
      <c r="F31" s="151">
        <f>C31+D31-E31</f>
        <v>0</v>
      </c>
    </row>
    <row r="32" spans="2:6" ht="15">
      <c r="B32" s="6" t="s">
        <v>278</v>
      </c>
      <c r="C32" s="366"/>
      <c r="D32" s="359"/>
      <c r="E32" s="360"/>
      <c r="F32" s="14">
        <f>C32+D32-E32</f>
        <v>0</v>
      </c>
    </row>
    <row r="33" spans="2:6" ht="15">
      <c r="B33" s="6" t="s">
        <v>263</v>
      </c>
      <c r="C33" s="366"/>
      <c r="D33" s="359"/>
      <c r="E33" s="367"/>
      <c r="F33" s="14">
        <f>C33+D33-E33</f>
        <v>0</v>
      </c>
    </row>
    <row r="34" spans="2:6" ht="15">
      <c r="B34" s="6" t="s">
        <v>264</v>
      </c>
      <c r="C34" s="366"/>
      <c r="D34" s="359"/>
      <c r="E34" s="360"/>
      <c r="F34" s="14">
        <f>C34+D34-E34</f>
        <v>0</v>
      </c>
    </row>
    <row r="35" spans="2:6" ht="15.75" thickBot="1">
      <c r="B35" s="9" t="s">
        <v>81</v>
      </c>
      <c r="C35" s="368"/>
      <c r="D35" s="362"/>
      <c r="E35" s="363"/>
      <c r="F35" s="15">
        <f>C35+D35-E35</f>
        <v>0</v>
      </c>
    </row>
    <row r="36" spans="2:6" ht="15.75" thickBot="1">
      <c r="B36" s="144" t="s">
        <v>258</v>
      </c>
      <c r="C36" s="132">
        <f>SUM(C32:C35)</f>
        <v>0</v>
      </c>
      <c r="D36" s="132">
        <f>SUM(D32:D35)</f>
        <v>0</v>
      </c>
      <c r="E36" s="132">
        <f>SUM(E31:E35)</f>
        <v>0</v>
      </c>
      <c r="F36" s="132">
        <f>SUM(F32:F35)</f>
        <v>0</v>
      </c>
    </row>
    <row r="37" ht="15.75" thickBot="1"/>
    <row r="38" spans="2:6" ht="29.25" thickBot="1">
      <c r="B38" s="136" t="s">
        <v>265</v>
      </c>
      <c r="C38" s="137" t="s">
        <v>252</v>
      </c>
      <c r="D38" s="138" t="s">
        <v>260</v>
      </c>
      <c r="E38" s="137" t="s">
        <v>262</v>
      </c>
      <c r="F38" s="139" t="s">
        <v>254</v>
      </c>
    </row>
    <row r="39" spans="2:6" ht="15">
      <c r="B39" s="6" t="s">
        <v>266</v>
      </c>
      <c r="C39" s="366"/>
      <c r="D39" s="359"/>
      <c r="E39" s="359"/>
      <c r="F39" s="12">
        <f>C39+D39-E39</f>
        <v>0</v>
      </c>
    </row>
    <row r="40" spans="2:6" ht="15.75" thickBot="1">
      <c r="B40" s="9" t="s">
        <v>267</v>
      </c>
      <c r="C40" s="368"/>
      <c r="D40" s="362"/>
      <c r="E40" s="362"/>
      <c r="F40" s="15">
        <f>C40+D40-E40</f>
        <v>0</v>
      </c>
    </row>
    <row r="41" spans="2:6" ht="15.75" thickBot="1">
      <c r="B41" s="144" t="s">
        <v>258</v>
      </c>
      <c r="C41" s="69">
        <f>C39+C40</f>
        <v>0</v>
      </c>
      <c r="D41" s="69">
        <f>D39+D40</f>
        <v>0</v>
      </c>
      <c r="E41" s="69">
        <f>E39+E40</f>
        <v>0</v>
      </c>
      <c r="F41" s="2">
        <f>C41+D41-E41</f>
        <v>0</v>
      </c>
    </row>
    <row r="42" spans="2:6" ht="15.75" thickBot="1">
      <c r="B42" s="135" t="s">
        <v>276</v>
      </c>
      <c r="C42" s="369"/>
      <c r="D42" s="370"/>
      <c r="E42" s="369"/>
      <c r="F42" s="15">
        <f>C42+D42-E42</f>
        <v>0</v>
      </c>
    </row>
    <row r="43" ht="15.75" thickBot="1"/>
    <row r="44" spans="2:3" ht="15.75" thickBot="1">
      <c r="B44" s="293" t="s">
        <v>309</v>
      </c>
      <c r="C44" s="294"/>
    </row>
    <row r="45" spans="2:3" ht="15">
      <c r="B45" s="145" t="s">
        <v>285</v>
      </c>
      <c r="C45" s="364"/>
    </row>
    <row r="46" spans="2:6" ht="15">
      <c r="B46" s="16" t="s">
        <v>286</v>
      </c>
      <c r="C46" s="359"/>
      <c r="E46" s="126"/>
      <c r="F46" s="4"/>
    </row>
    <row r="47" spans="2:3" ht="15.75" thickBot="1">
      <c r="B47" s="152" t="s">
        <v>287</v>
      </c>
      <c r="C47" s="362"/>
    </row>
    <row r="48" spans="2:5" ht="30" customHeight="1" thickBot="1">
      <c r="B48" s="295" t="s">
        <v>310</v>
      </c>
      <c r="C48" s="296"/>
      <c r="E48" s="127"/>
    </row>
    <row r="49" spans="2:6" ht="15">
      <c r="B49" s="8"/>
      <c r="C49" s="8"/>
      <c r="E49" s="127"/>
      <c r="F49" s="4"/>
    </row>
  </sheetData>
  <sheetProtection sheet="1"/>
  <mergeCells count="3">
    <mergeCell ref="B2:F2"/>
    <mergeCell ref="B44:C44"/>
    <mergeCell ref="B48:C48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G32"/>
  <sheetViews>
    <sheetView showGridLines="0" zoomScalePageLayoutView="0" workbookViewId="0" topLeftCell="A1">
      <selection activeCell="B2" sqref="B2:G2"/>
    </sheetView>
  </sheetViews>
  <sheetFormatPr defaultColWidth="11.421875" defaultRowHeight="12.75"/>
  <cols>
    <col min="1" max="1" width="3.7109375" style="5" customWidth="1"/>
    <col min="2" max="2" width="29.7109375" style="5" customWidth="1"/>
    <col min="3" max="3" width="14.7109375" style="5" customWidth="1"/>
    <col min="4" max="4" width="29.7109375" style="5" customWidth="1"/>
    <col min="5" max="5" width="14.7109375" style="5" customWidth="1"/>
    <col min="6" max="6" width="29.7109375" style="5" customWidth="1"/>
    <col min="7" max="7" width="14.7109375" style="5" customWidth="1"/>
    <col min="8" max="16384" width="11.421875" style="5" customWidth="1"/>
  </cols>
  <sheetData>
    <row r="1" ht="15.75" thickBot="1"/>
    <row r="2" spans="2:7" ht="15.75" thickBot="1">
      <c r="B2" s="307" t="s">
        <v>312</v>
      </c>
      <c r="C2" s="308"/>
      <c r="D2" s="308"/>
      <c r="E2" s="308"/>
      <c r="F2" s="308"/>
      <c r="G2" s="309"/>
    </row>
    <row r="3" spans="2:6" ht="15.75" hidden="1" thickBot="1">
      <c r="B3" s="4"/>
      <c r="C3" s="4"/>
      <c r="D3" s="4"/>
      <c r="E3" s="4"/>
      <c r="F3" s="4"/>
    </row>
    <row r="4" spans="2:7" ht="17.25" customHeight="1" thickBot="1">
      <c r="B4" s="310" t="s">
        <v>0</v>
      </c>
      <c r="C4" s="311"/>
      <c r="D4" s="310" t="s">
        <v>1</v>
      </c>
      <c r="E4" s="311"/>
      <c r="F4" s="312" t="s">
        <v>250</v>
      </c>
      <c r="G4" s="313"/>
    </row>
    <row r="5" spans="2:7" ht="15" customHeight="1" thickBot="1">
      <c r="B5" s="165" t="s">
        <v>2</v>
      </c>
      <c r="C5" s="166"/>
      <c r="D5" s="167" t="s">
        <v>3</v>
      </c>
      <c r="E5" s="166"/>
      <c r="F5" s="168" t="s">
        <v>7</v>
      </c>
      <c r="G5" s="146">
        <f>C5-E5</f>
        <v>0</v>
      </c>
    </row>
    <row r="6" spans="2:7" ht="15" customHeight="1">
      <c r="B6" s="16" t="s">
        <v>4</v>
      </c>
      <c r="C6" s="14">
        <f>'Tableau de résultat'!G7</f>
        <v>0</v>
      </c>
      <c r="D6" s="304" t="s">
        <v>8</v>
      </c>
      <c r="E6" s="301"/>
      <c r="F6" s="17"/>
      <c r="G6" s="1"/>
    </row>
    <row r="7" spans="2:7" ht="15" customHeight="1">
      <c r="B7" s="16" t="s">
        <v>5</v>
      </c>
      <c r="C7" s="14">
        <f>'Tableau de résultat'!F14</f>
        <v>0</v>
      </c>
      <c r="D7" s="305"/>
      <c r="E7" s="302"/>
      <c r="F7" s="17"/>
      <c r="G7" s="1"/>
    </row>
    <row r="8" spans="2:7" ht="15" customHeight="1" thickBot="1">
      <c r="B8" s="16" t="s">
        <v>29</v>
      </c>
      <c r="C8" s="14">
        <f>'Tableau de résultat'!F17</f>
        <v>0</v>
      </c>
      <c r="D8" s="305"/>
      <c r="E8" s="303"/>
      <c r="F8" s="17"/>
      <c r="G8" s="1"/>
    </row>
    <row r="9" spans="2:7" ht="15" customHeight="1" thickBot="1">
      <c r="B9" s="169" t="s">
        <v>313</v>
      </c>
      <c r="C9" s="146">
        <f>SUM(C6:C8)</f>
        <v>0</v>
      </c>
      <c r="D9" s="170" t="s">
        <v>313</v>
      </c>
      <c r="E9" s="146">
        <f>SUM(E6:E8)</f>
        <v>0</v>
      </c>
      <c r="F9" s="171" t="s">
        <v>6</v>
      </c>
      <c r="G9" s="146">
        <f>C9-E9</f>
        <v>0</v>
      </c>
    </row>
    <row r="10" spans="2:7" ht="15" customHeight="1">
      <c r="B10" s="145" t="s">
        <v>6</v>
      </c>
      <c r="C10" s="151">
        <f>G9</f>
        <v>0</v>
      </c>
      <c r="D10" s="299" t="s">
        <v>317</v>
      </c>
      <c r="E10" s="297">
        <f>'Tableau de résultat'!D8</f>
        <v>0</v>
      </c>
      <c r="F10" s="142"/>
      <c r="G10" s="13"/>
    </row>
    <row r="11" spans="2:7" ht="15" customHeight="1" thickBot="1">
      <c r="B11" s="16" t="s">
        <v>7</v>
      </c>
      <c r="C11" s="14">
        <f>G5</f>
        <v>0</v>
      </c>
      <c r="D11" s="300"/>
      <c r="E11" s="298"/>
      <c r="F11" s="17"/>
      <c r="G11" s="1"/>
    </row>
    <row r="12" spans="2:7" ht="15" customHeight="1" thickBot="1">
      <c r="B12" s="169" t="s">
        <v>313</v>
      </c>
      <c r="C12" s="146">
        <f>SUM(C10:C11)</f>
        <v>0</v>
      </c>
      <c r="D12" s="170" t="s">
        <v>313</v>
      </c>
      <c r="E12" s="146">
        <f>SUM(E10:E11)</f>
        <v>0</v>
      </c>
      <c r="F12" s="171" t="s">
        <v>9</v>
      </c>
      <c r="G12" s="146">
        <f>C12-E12</f>
        <v>0</v>
      </c>
    </row>
    <row r="13" spans="2:7" ht="15" customHeight="1">
      <c r="B13" s="145" t="s">
        <v>9</v>
      </c>
      <c r="C13" s="151">
        <f>G12</f>
        <v>0</v>
      </c>
      <c r="D13" s="142" t="s">
        <v>19</v>
      </c>
      <c r="E13" s="151">
        <f>'Tableau de résultat'!D17</f>
        <v>0</v>
      </c>
      <c r="F13" s="145"/>
      <c r="G13" s="13"/>
    </row>
    <row r="14" spans="2:7" ht="15" customHeight="1" thickBot="1">
      <c r="B14" s="16" t="s">
        <v>47</v>
      </c>
      <c r="C14" s="14"/>
      <c r="D14" s="17" t="s">
        <v>20</v>
      </c>
      <c r="E14" s="14">
        <f>'Tableau de résultat'!D18</f>
        <v>0</v>
      </c>
      <c r="F14" s="16"/>
      <c r="G14" s="172"/>
    </row>
    <row r="15" spans="2:7" ht="15" customHeight="1" thickBot="1">
      <c r="B15" s="169" t="s">
        <v>313</v>
      </c>
      <c r="C15" s="146">
        <f>SUM(C13:C14)</f>
        <v>0</v>
      </c>
      <c r="D15" s="170" t="s">
        <v>313</v>
      </c>
      <c r="E15" s="146">
        <f>SUM(E13:E14)</f>
        <v>0</v>
      </c>
      <c r="F15" s="171" t="s">
        <v>316</v>
      </c>
      <c r="G15" s="146">
        <f>C15-E15</f>
        <v>0</v>
      </c>
    </row>
    <row r="16" spans="2:7" ht="15" customHeight="1">
      <c r="B16" s="145" t="s">
        <v>10</v>
      </c>
      <c r="C16" s="151">
        <f>IF(G15&gt;0,G15,0)</f>
        <v>0</v>
      </c>
      <c r="D16" s="142" t="s">
        <v>53</v>
      </c>
      <c r="E16" s="151">
        <f>-IF(G15&lt;0,G15,0)</f>
        <v>0</v>
      </c>
      <c r="F16" s="142"/>
      <c r="G16" s="13"/>
    </row>
    <row r="17" spans="2:7" ht="15" customHeight="1">
      <c r="B17" s="16" t="s">
        <v>11</v>
      </c>
      <c r="C17" s="14"/>
      <c r="D17" s="17" t="s">
        <v>48</v>
      </c>
      <c r="E17" s="14">
        <f>'Tableau de résultat'!D21</f>
        <v>0</v>
      </c>
      <c r="F17" s="17"/>
      <c r="G17" s="1"/>
    </row>
    <row r="18" spans="2:7" ht="15" customHeight="1">
      <c r="B18" s="16" t="s">
        <v>12</v>
      </c>
      <c r="C18" s="14">
        <f>'Tableau de résultat'!G21</f>
        <v>0</v>
      </c>
      <c r="D18" s="17"/>
      <c r="E18" s="14"/>
      <c r="F18" s="17"/>
      <c r="G18" s="1"/>
    </row>
    <row r="19" spans="2:7" ht="15" customHeight="1" thickBot="1">
      <c r="B19" s="16" t="s">
        <v>13</v>
      </c>
      <c r="C19" s="14">
        <f>'Tableau de résultat'!G26</f>
        <v>0</v>
      </c>
      <c r="D19" s="17" t="s">
        <v>21</v>
      </c>
      <c r="E19" s="14">
        <f>'Tableau de résultat'!D26</f>
        <v>0</v>
      </c>
      <c r="F19" s="17"/>
      <c r="G19" s="1"/>
    </row>
    <row r="20" spans="2:7" ht="15" customHeight="1" thickBot="1">
      <c r="B20" s="169" t="s">
        <v>313</v>
      </c>
      <c r="C20" s="146">
        <f>SUM(C16:C19)</f>
        <v>0</v>
      </c>
      <c r="D20" s="170" t="s">
        <v>313</v>
      </c>
      <c r="E20" s="146">
        <f>SUM(E16:E19)</f>
        <v>0</v>
      </c>
      <c r="F20" s="171" t="s">
        <v>14</v>
      </c>
      <c r="G20" s="146">
        <f>C20-E20</f>
        <v>0</v>
      </c>
    </row>
    <row r="21" spans="2:7" ht="15" customHeight="1">
      <c r="B21" s="16" t="s">
        <v>49</v>
      </c>
      <c r="C21" s="14">
        <f>IF(G20&gt;0,G20,"")</f>
      </c>
      <c r="D21" s="17" t="s">
        <v>54</v>
      </c>
      <c r="E21" s="14">
        <f>-IF(G20&lt;0,G20,0)</f>
        <v>0</v>
      </c>
      <c r="F21" s="17"/>
      <c r="G21" s="13"/>
    </row>
    <row r="22" spans="2:7" s="178" customFormat="1" ht="15" customHeight="1">
      <c r="B22" s="300" t="s">
        <v>318</v>
      </c>
      <c r="C22" s="306"/>
      <c r="D22" s="300" t="s">
        <v>318</v>
      </c>
      <c r="E22" s="306"/>
      <c r="F22" s="183"/>
      <c r="G22" s="184"/>
    </row>
    <row r="23" spans="2:7" ht="15" customHeight="1">
      <c r="B23" s="300"/>
      <c r="C23" s="306"/>
      <c r="D23" s="300"/>
      <c r="E23" s="306"/>
      <c r="F23" s="17"/>
      <c r="G23" s="1"/>
    </row>
    <row r="24" spans="2:7" ht="15" customHeight="1" thickBot="1">
      <c r="B24" s="16" t="s">
        <v>15</v>
      </c>
      <c r="C24" s="14">
        <f>'Tableau de résultat'!G36</f>
        <v>0</v>
      </c>
      <c r="D24" s="17" t="s">
        <v>22</v>
      </c>
      <c r="E24" s="14">
        <f>'Tableau de résultat'!D36</f>
        <v>0</v>
      </c>
      <c r="G24" s="172"/>
    </row>
    <row r="25" spans="2:7" ht="15" customHeight="1" thickBot="1">
      <c r="B25" s="173" t="s">
        <v>313</v>
      </c>
      <c r="C25" s="146">
        <f>SUM(C21:C24)</f>
        <v>0</v>
      </c>
      <c r="D25" s="174" t="s">
        <v>313</v>
      </c>
      <c r="E25" s="146">
        <f>SUM(E21:E24)</f>
        <v>0</v>
      </c>
      <c r="F25" s="175" t="s">
        <v>17</v>
      </c>
      <c r="G25" s="146">
        <f>C25-E25</f>
        <v>0</v>
      </c>
    </row>
    <row r="26" spans="2:7" ht="15" customHeight="1" thickBot="1">
      <c r="B26" s="165" t="s">
        <v>16</v>
      </c>
      <c r="C26" s="176">
        <f>'Tableau de résultat'!G43</f>
        <v>0</v>
      </c>
      <c r="D26" s="167" t="s">
        <v>23</v>
      </c>
      <c r="E26" s="176">
        <f>'Tableau de résultat'!D43</f>
        <v>0</v>
      </c>
      <c r="F26" s="168" t="s">
        <v>18</v>
      </c>
      <c r="G26" s="146">
        <f>C26-E26</f>
        <v>0</v>
      </c>
    </row>
    <row r="27" spans="2:7" ht="15" customHeight="1">
      <c r="B27" s="16" t="s">
        <v>17</v>
      </c>
      <c r="C27" s="14">
        <f>IF(G25&gt;0,G25,0)</f>
        <v>0</v>
      </c>
      <c r="D27" s="17" t="s">
        <v>50</v>
      </c>
      <c r="E27" s="14">
        <f>-IF(G25&lt;0,G25,0)</f>
        <v>0</v>
      </c>
      <c r="F27" s="17"/>
      <c r="G27" s="1"/>
    </row>
    <row r="28" spans="2:7" ht="15" customHeight="1">
      <c r="B28" s="16" t="s">
        <v>52</v>
      </c>
      <c r="C28" s="14">
        <f>IF(G26&gt;0,G26,0)</f>
        <v>0</v>
      </c>
      <c r="D28" s="17" t="s">
        <v>51</v>
      </c>
      <c r="E28" s="14">
        <f>-IF(G26&lt;0,G26,0)</f>
        <v>0</v>
      </c>
      <c r="F28" s="17"/>
      <c r="G28" s="1"/>
    </row>
    <row r="29" spans="2:7" ht="15" customHeight="1">
      <c r="B29" s="16"/>
      <c r="C29" s="14"/>
      <c r="D29" s="17" t="s">
        <v>24</v>
      </c>
      <c r="E29" s="14"/>
      <c r="F29" s="17"/>
      <c r="G29" s="1"/>
    </row>
    <row r="30" spans="2:7" ht="15" customHeight="1" thickBot="1">
      <c r="B30" s="16"/>
      <c r="C30" s="14"/>
      <c r="D30" s="17" t="s">
        <v>25</v>
      </c>
      <c r="E30" s="14">
        <f>'Tableau de résultat'!D45</f>
        <v>0</v>
      </c>
      <c r="F30" s="17"/>
      <c r="G30" s="1"/>
    </row>
    <row r="31" spans="2:7" ht="15" customHeight="1" thickBot="1">
      <c r="B31" s="169" t="s">
        <v>313</v>
      </c>
      <c r="C31" s="146">
        <f>SUM(C27:C30)</f>
        <v>0</v>
      </c>
      <c r="D31" s="170" t="s">
        <v>313</v>
      </c>
      <c r="E31" s="146">
        <f>SUM(E27:E30)</f>
        <v>0</v>
      </c>
      <c r="F31" s="175" t="s">
        <v>27</v>
      </c>
      <c r="G31" s="177">
        <f>C31-E31</f>
        <v>0</v>
      </c>
    </row>
    <row r="32" spans="2:7" s="178" customFormat="1" ht="30.75" thickBot="1">
      <c r="B32" s="179" t="s">
        <v>314</v>
      </c>
      <c r="C32" s="182">
        <f>'Tableau de résultat'!F40</f>
        <v>0</v>
      </c>
      <c r="D32" s="180" t="s">
        <v>26</v>
      </c>
      <c r="E32" s="182">
        <f>'Tableau de résultat'!C40</f>
        <v>0</v>
      </c>
      <c r="F32" s="181" t="s">
        <v>315</v>
      </c>
      <c r="G32" s="182">
        <f>C32-E32</f>
        <v>0</v>
      </c>
    </row>
  </sheetData>
  <sheetProtection sheet="1"/>
  <mergeCells count="12">
    <mergeCell ref="B2:G2"/>
    <mergeCell ref="B4:C4"/>
    <mergeCell ref="D4:E4"/>
    <mergeCell ref="F4:G4"/>
    <mergeCell ref="E10:E11"/>
    <mergeCell ref="D10:D11"/>
    <mergeCell ref="E6:E8"/>
    <mergeCell ref="D6:D8"/>
    <mergeCell ref="D22:D23"/>
    <mergeCell ref="B22:B23"/>
    <mergeCell ref="E22:E23"/>
    <mergeCell ref="C22:C23"/>
  </mergeCells>
  <printOptions horizontalCentered="1" verticalCentered="1"/>
  <pageMargins left="0" right="0" top="0" bottom="0" header="0.31496062992125984" footer="0.31496062992125984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6"/>
  <sheetViews>
    <sheetView showGridLines="0" zoomScalePageLayoutView="0" workbookViewId="0" topLeftCell="A1">
      <selection activeCell="B2" sqref="B2:D2"/>
    </sheetView>
  </sheetViews>
  <sheetFormatPr defaultColWidth="11.421875" defaultRowHeight="12.75"/>
  <cols>
    <col min="1" max="1" width="3.7109375" style="18" customWidth="1"/>
    <col min="2" max="2" width="54.7109375" style="18" customWidth="1"/>
    <col min="3" max="4" width="13.7109375" style="18" customWidth="1"/>
    <col min="5" max="16384" width="11.421875" style="18" customWidth="1"/>
  </cols>
  <sheetData>
    <row r="1" spans="1:4" ht="16.5" thickBot="1">
      <c r="A1" s="320"/>
      <c r="B1" s="320"/>
      <c r="C1" s="320"/>
      <c r="D1" s="320"/>
    </row>
    <row r="2" spans="2:5" ht="16.5" thickBot="1">
      <c r="B2" s="317" t="s">
        <v>321</v>
      </c>
      <c r="C2" s="318"/>
      <c r="D2" s="319"/>
      <c r="E2" s="188"/>
    </row>
    <row r="3" spans="3:5" ht="16.5" thickBot="1">
      <c r="C3" s="185"/>
      <c r="D3" s="185"/>
      <c r="E3" s="188"/>
    </row>
    <row r="4" spans="2:5" ht="16.5" thickBot="1">
      <c r="B4" s="192" t="s">
        <v>319</v>
      </c>
      <c r="C4" s="193" t="s">
        <v>33</v>
      </c>
      <c r="D4" s="193" t="s">
        <v>34</v>
      </c>
      <c r="E4" s="188"/>
    </row>
    <row r="5" spans="2:5" ht="15.75">
      <c r="B5" s="191" t="s">
        <v>322</v>
      </c>
      <c r="C5" s="23"/>
      <c r="D5" s="23">
        <f>SIG!G15+Annexes!C45</f>
        <v>0</v>
      </c>
      <c r="E5" s="188"/>
    </row>
    <row r="6" spans="2:5" ht="15.75">
      <c r="B6" s="159" t="s">
        <v>244</v>
      </c>
      <c r="C6" s="23"/>
      <c r="D6" s="23"/>
      <c r="E6" s="188"/>
    </row>
    <row r="7" spans="2:5" ht="15.75">
      <c r="B7" s="159" t="s">
        <v>13</v>
      </c>
      <c r="C7" s="23"/>
      <c r="D7" s="23">
        <f>SIG!C19</f>
        <v>0</v>
      </c>
      <c r="E7" s="188"/>
    </row>
    <row r="8" spans="2:5" ht="15.75">
      <c r="B8" s="159" t="s">
        <v>323</v>
      </c>
      <c r="C8" s="23"/>
      <c r="D8" s="23"/>
      <c r="E8" s="188"/>
    </row>
    <row r="9" spans="2:5" ht="15.75">
      <c r="B9" s="159" t="s">
        <v>177</v>
      </c>
      <c r="C9" s="23"/>
      <c r="D9" s="23"/>
      <c r="E9" s="188"/>
    </row>
    <row r="10" spans="2:5" ht="15.75">
      <c r="B10" s="159" t="s">
        <v>324</v>
      </c>
      <c r="C10" s="23"/>
      <c r="D10" s="23">
        <f>'Tableau de résultat'!F30</f>
        <v>0</v>
      </c>
      <c r="E10" s="188"/>
    </row>
    <row r="11" spans="2:5" ht="15.75">
      <c r="B11" s="159" t="s">
        <v>325</v>
      </c>
      <c r="C11" s="23"/>
      <c r="D11" s="23"/>
      <c r="E11" s="188"/>
    </row>
    <row r="12" spans="2:5" ht="15.75">
      <c r="B12" s="159" t="s">
        <v>326</v>
      </c>
      <c r="C12" s="23"/>
      <c r="D12" s="23"/>
      <c r="E12" s="188"/>
    </row>
    <row r="13" spans="2:5" ht="15.75">
      <c r="B13" s="159" t="s">
        <v>180</v>
      </c>
      <c r="C13" s="23"/>
      <c r="D13" s="23"/>
      <c r="E13" s="188"/>
    </row>
    <row r="14" spans="2:5" ht="15.75">
      <c r="B14" s="159" t="s">
        <v>181</v>
      </c>
      <c r="C14" s="23"/>
      <c r="D14" s="23"/>
      <c r="E14" s="188"/>
    </row>
    <row r="15" spans="2:5" ht="15.75">
      <c r="B15" s="159" t="s">
        <v>327</v>
      </c>
      <c r="C15" s="23"/>
      <c r="D15" s="23"/>
      <c r="E15" s="188"/>
    </row>
    <row r="16" spans="2:5" ht="15.75">
      <c r="B16" s="159" t="s">
        <v>328</v>
      </c>
      <c r="C16" s="23"/>
      <c r="D16" s="23"/>
      <c r="E16" s="188"/>
    </row>
    <row r="17" spans="2:5" ht="16.5" thickBot="1">
      <c r="B17" s="189" t="s">
        <v>329</v>
      </c>
      <c r="C17" s="23"/>
      <c r="D17" s="21"/>
      <c r="E17" s="188"/>
    </row>
    <row r="18" spans="2:5" ht="16.5" thickBot="1">
      <c r="B18" s="196" t="s">
        <v>330</v>
      </c>
      <c r="C18" s="155"/>
      <c r="D18" s="197">
        <f>SUM(D5:D17)</f>
        <v>0</v>
      </c>
      <c r="E18" s="188"/>
    </row>
    <row r="19" spans="2:5" ht="15.75">
      <c r="B19" s="158" t="s">
        <v>21</v>
      </c>
      <c r="C19" s="160">
        <f>'Tableau de résultat'!D26</f>
        <v>0</v>
      </c>
      <c r="D19" s="160"/>
      <c r="E19" s="188"/>
    </row>
    <row r="20" spans="2:5" ht="15.75">
      <c r="B20" s="159" t="s">
        <v>323</v>
      </c>
      <c r="C20" s="23"/>
      <c r="D20" s="23"/>
      <c r="E20" s="188"/>
    </row>
    <row r="21" spans="2:5" ht="15.75">
      <c r="B21" s="159" t="s">
        <v>170</v>
      </c>
      <c r="C21" s="23">
        <f>'Tableau de résultat'!C30+Annexes!C47</f>
        <v>0</v>
      </c>
      <c r="D21" s="23"/>
      <c r="E21" s="188"/>
    </row>
    <row r="22" spans="2:5" ht="15.75">
      <c r="B22" s="159" t="s">
        <v>171</v>
      </c>
      <c r="C22" s="23"/>
      <c r="D22" s="23"/>
      <c r="E22" s="188"/>
    </row>
    <row r="23" spans="2:5" ht="15.75">
      <c r="B23" s="159" t="s">
        <v>333</v>
      </c>
      <c r="C23" s="23">
        <f>'Tableau de résultat'!C35</f>
        <v>0</v>
      </c>
      <c r="D23" s="23"/>
      <c r="E23" s="188"/>
    </row>
    <row r="24" spans="2:5" ht="15.75">
      <c r="B24" s="159" t="s">
        <v>334</v>
      </c>
      <c r="C24" s="23">
        <f>'Tableau de résultat'!C38</f>
        <v>0</v>
      </c>
      <c r="D24" s="23"/>
      <c r="E24" s="188"/>
    </row>
    <row r="25" spans="2:5" ht="15.75">
      <c r="B25" s="159" t="s">
        <v>335</v>
      </c>
      <c r="C25" s="23"/>
      <c r="D25" s="23"/>
      <c r="E25" s="188"/>
    </row>
    <row r="26" spans="2:5" ht="15.75">
      <c r="B26" s="159" t="s">
        <v>24</v>
      </c>
      <c r="C26" s="23"/>
      <c r="D26" s="23"/>
      <c r="E26" s="188"/>
    </row>
    <row r="27" spans="2:5" ht="16.5" thickBot="1">
      <c r="B27" s="189" t="s">
        <v>25</v>
      </c>
      <c r="C27" s="21">
        <f>SIG!E30</f>
        <v>0</v>
      </c>
      <c r="D27" s="23"/>
      <c r="E27" s="188"/>
    </row>
    <row r="28" spans="2:5" ht="16.5" thickBot="1">
      <c r="B28" s="196" t="s">
        <v>331</v>
      </c>
      <c r="C28" s="197">
        <f>SUM(C19:C27)</f>
        <v>0</v>
      </c>
      <c r="D28" s="155"/>
      <c r="E28" s="188"/>
    </row>
    <row r="29" spans="2:5" ht="16.5" thickBot="1">
      <c r="B29" s="198" t="s">
        <v>332</v>
      </c>
      <c r="C29" s="155">
        <f>IF(D18&lt;C28,C28-D18,"")</f>
      </c>
      <c r="D29" s="164">
        <f>IF(D18&gt;C28,D18-C28,"")</f>
      </c>
      <c r="E29" s="188"/>
    </row>
    <row r="30" spans="2:5" ht="16.5" thickBot="1">
      <c r="B30" s="314" t="s">
        <v>288</v>
      </c>
      <c r="C30" s="315"/>
      <c r="D30" s="316"/>
      <c r="E30" s="188"/>
    </row>
    <row r="31" spans="2:5" ht="16.5" thickBot="1">
      <c r="B31" s="26"/>
      <c r="C31" s="26"/>
      <c r="D31" s="26"/>
      <c r="E31" s="188"/>
    </row>
    <row r="32" spans="2:4" ht="16.5" thickBot="1">
      <c r="B32" s="192" t="s">
        <v>320</v>
      </c>
      <c r="C32" s="193" t="s">
        <v>33</v>
      </c>
      <c r="D32" s="194" t="s">
        <v>34</v>
      </c>
    </row>
    <row r="33" spans="2:4" ht="15.75">
      <c r="B33" s="191" t="s">
        <v>336</v>
      </c>
      <c r="C33" s="23"/>
      <c r="D33" s="186">
        <f>'Tableau de résultat'!D47-50000</f>
        <v>-50000</v>
      </c>
    </row>
    <row r="34" spans="2:4" ht="15.75">
      <c r="B34" s="159" t="s">
        <v>337</v>
      </c>
      <c r="C34" s="23"/>
      <c r="D34" s="186">
        <f>'Tableau de résultat'!D21+('Bilan N-1'!C42-'Bilan N'!C42)+Annexes!C46</f>
        <v>0</v>
      </c>
    </row>
    <row r="35" spans="2:4" ht="15.75">
      <c r="B35" s="159" t="s">
        <v>338</v>
      </c>
      <c r="C35" s="23"/>
      <c r="D35" s="186"/>
    </row>
    <row r="36" spans="2:4" ht="15.75">
      <c r="B36" s="159" t="s">
        <v>339</v>
      </c>
      <c r="C36" s="23"/>
      <c r="D36" s="186">
        <f>'Tableau de résultat'!C41</f>
        <v>0</v>
      </c>
    </row>
    <row r="37" spans="2:4" ht="16.5" thickBot="1">
      <c r="B37" s="189" t="s">
        <v>340</v>
      </c>
      <c r="C37" s="23"/>
      <c r="D37" s="187">
        <f>'Tableau de résultat'!C40</f>
        <v>0</v>
      </c>
    </row>
    <row r="38" spans="2:4" ht="16.5" thickBot="1">
      <c r="B38" s="199" t="s">
        <v>341</v>
      </c>
      <c r="C38" s="155"/>
      <c r="D38" s="200">
        <f>SUM(D33:D37)-C33</f>
        <v>-50000</v>
      </c>
    </row>
    <row r="39" spans="2:4" ht="15.75">
      <c r="B39" s="159" t="s">
        <v>342</v>
      </c>
      <c r="C39" s="23">
        <f>'Tableau de résultat'!G21</f>
        <v>0</v>
      </c>
      <c r="D39" s="186"/>
    </row>
    <row r="40" spans="2:4" ht="15.75">
      <c r="B40" s="159" t="s">
        <v>343</v>
      </c>
      <c r="C40" s="23">
        <f>'Tableau de résultat'!F33</f>
        <v>0</v>
      </c>
      <c r="D40" s="186"/>
    </row>
    <row r="41" spans="2:4" ht="15.75">
      <c r="B41" s="159" t="s">
        <v>344</v>
      </c>
      <c r="C41" s="23"/>
      <c r="D41" s="186"/>
    </row>
    <row r="42" spans="2:4" ht="15.75">
      <c r="B42" s="159" t="s">
        <v>345</v>
      </c>
      <c r="C42" s="23">
        <f>'Tableau de résultat'!F40</f>
        <v>0</v>
      </c>
      <c r="D42" s="186"/>
    </row>
    <row r="43" spans="2:4" ht="16.5" thickBot="1">
      <c r="B43" s="189" t="s">
        <v>346</v>
      </c>
      <c r="C43" s="21">
        <f>'Tableau de résultat'!F41</f>
        <v>0</v>
      </c>
      <c r="D43" s="23"/>
    </row>
    <row r="44" spans="2:4" ht="16.5" thickBot="1">
      <c r="B44" s="199" t="s">
        <v>347</v>
      </c>
      <c r="C44" s="197">
        <f>SUM(C39:C43)</f>
        <v>0</v>
      </c>
      <c r="D44" s="155"/>
    </row>
    <row r="45" spans="2:4" ht="16.5" thickBot="1">
      <c r="B45" s="198" t="s">
        <v>332</v>
      </c>
      <c r="C45" s="155">
        <f>IF(D38&lt;C44,C44-D38,"")</f>
        <v>50000</v>
      </c>
      <c r="D45" s="195">
        <f>IF(D38&gt;C44,D38-C44,"")</f>
      </c>
    </row>
    <row r="46" spans="2:4" ht="16.5" thickBot="1">
      <c r="B46" s="314" t="s">
        <v>288</v>
      </c>
      <c r="C46" s="315"/>
      <c r="D46" s="316"/>
    </row>
  </sheetData>
  <sheetProtection sheet="1"/>
  <mergeCells count="4">
    <mergeCell ref="B46:D46"/>
    <mergeCell ref="B2:D2"/>
    <mergeCell ref="A1:D1"/>
    <mergeCell ref="B30:D30"/>
  </mergeCells>
  <printOptions horizontalCentered="1" verticalCentered="1"/>
  <pageMargins left="0.1968503937007874" right="0" top="0.1968503937007874" bottom="0.1968503937007874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G10"/>
  <sheetViews>
    <sheetView showGridLines="0" zoomScalePageLayoutView="0" workbookViewId="0" topLeftCell="A1">
      <selection activeCell="B2" sqref="B2:G2"/>
    </sheetView>
  </sheetViews>
  <sheetFormatPr defaultColWidth="11.421875" defaultRowHeight="12.75"/>
  <cols>
    <col min="1" max="1" width="3.7109375" style="18" customWidth="1"/>
    <col min="2" max="2" width="23.28125" style="18" customWidth="1"/>
    <col min="3" max="4" width="13.7109375" style="18" customWidth="1"/>
    <col min="5" max="5" width="23.28125" style="18" customWidth="1"/>
    <col min="6" max="7" width="13.7109375" style="18" customWidth="1"/>
    <col min="8" max="16384" width="11.421875" style="18" customWidth="1"/>
  </cols>
  <sheetData>
    <row r="1" spans="2:3" ht="24.75" customHeight="1" thickBot="1">
      <c r="B1" s="190"/>
      <c r="C1" s="201"/>
    </row>
    <row r="2" spans="2:7" ht="16.5" thickBot="1">
      <c r="B2" s="321" t="s">
        <v>355</v>
      </c>
      <c r="C2" s="322"/>
      <c r="D2" s="322"/>
      <c r="E2" s="322"/>
      <c r="F2" s="322"/>
      <c r="G2" s="323"/>
    </row>
    <row r="3" spans="2:7" ht="16.5" thickBot="1">
      <c r="B3" s="192" t="s">
        <v>55</v>
      </c>
      <c r="C3" s="193" t="s">
        <v>61</v>
      </c>
      <c r="D3" s="193" t="s">
        <v>28</v>
      </c>
      <c r="E3" s="209" t="s">
        <v>60</v>
      </c>
      <c r="F3" s="210" t="s">
        <v>61</v>
      </c>
      <c r="G3" s="211" t="s">
        <v>28</v>
      </c>
    </row>
    <row r="4" spans="2:7" ht="15.75">
      <c r="B4" s="202" t="s">
        <v>348</v>
      </c>
      <c r="C4" s="208">
        <f>'Bilan N-1'!C27+'Bilan N-1'!C50</f>
        <v>0</v>
      </c>
      <c r="D4" s="208">
        <f>'Bilan N'!C27+'Bilan N-1'!C50-'Bilan N'!C48</f>
        <v>0</v>
      </c>
      <c r="E4" s="205" t="s">
        <v>352</v>
      </c>
      <c r="F4" s="208">
        <f>'Bilan N-1'!G24+'Bilan N-1'!G27+'Bilan N-1'!G32+'Bilan N-1'!G33+'Bilan N-1'!D46+'Bilan N-1'!C50-'Bilan N-1'!G47-'Bilan N-1'!C42</f>
        <v>0</v>
      </c>
      <c r="G4" s="208">
        <f>'Bilan N'!G24+'Bilan N'!G27+'Bilan N'!G32+'Bilan N'!G33-'Bilan N'!G47+'Bilan N'!D46+'Bilan N-1'!C50-'Bilan N'!C47-'Bilan N'!C42-'Bilan N-1'!C47</f>
        <v>0</v>
      </c>
    </row>
    <row r="5" spans="2:7" ht="15.75">
      <c r="B5" s="203" t="s">
        <v>349</v>
      </c>
      <c r="C5" s="19">
        <f>SUM('Bilan N-1'!C30:C37)+'Bilan N-1'!C41+'Bilan N-1'!C48</f>
        <v>0</v>
      </c>
      <c r="D5" s="19">
        <f>SUM('Bilan N'!C30:C37)+'Bilan N'!C41+'Bilan N'!C44+'Bilan N'!C49</f>
        <v>0</v>
      </c>
      <c r="E5" s="206" t="s">
        <v>353</v>
      </c>
      <c r="F5" s="19">
        <f>SUM('Bilan N-1'!G36:G38)+'Bilan N-1'!G43+'Bilan N-1'!G34</f>
        <v>0</v>
      </c>
      <c r="G5" s="19">
        <f>SUM('Bilan N'!G36:G38)+'Bilan N'!G43+'Bilan N'!G44+'Bilan N'!G34</f>
        <v>0</v>
      </c>
    </row>
    <row r="6" spans="2:7" ht="15.75">
      <c r="B6" s="203" t="s">
        <v>350</v>
      </c>
      <c r="C6" s="19">
        <f>'Bilan N-1'!C39</f>
        <v>0</v>
      </c>
      <c r="D6" s="19">
        <f>'Bilan N'!C39+'Bilan N'!C48</f>
        <v>0</v>
      </c>
      <c r="E6" s="206" t="s">
        <v>354</v>
      </c>
      <c r="F6" s="19">
        <f>SUM('Bilan N-1'!G40:G42)</f>
        <v>0</v>
      </c>
      <c r="G6" s="19">
        <f>SUM('Bilan N'!G40:G42)+'Bilan N'!C47+'Bilan N-1'!C47</f>
        <v>0</v>
      </c>
    </row>
    <row r="7" spans="2:7" ht="16.5" thickBot="1">
      <c r="B7" s="204" t="s">
        <v>351</v>
      </c>
      <c r="C7" s="24">
        <f>'Bilan N-1'!C40</f>
        <v>0</v>
      </c>
      <c r="D7" s="24">
        <f>'Bilan N'!C40</f>
        <v>0</v>
      </c>
      <c r="E7" s="207" t="s">
        <v>351</v>
      </c>
      <c r="F7" s="24">
        <f>'Bilan N-1'!G47+'Bilan N-1'!C48</f>
        <v>0</v>
      </c>
      <c r="G7" s="24">
        <f>'Bilan N'!G47+'Bilan N'!C49</f>
        <v>0</v>
      </c>
    </row>
    <row r="8" spans="2:7" ht="16.5" thickBot="1">
      <c r="B8" s="212" t="s">
        <v>258</v>
      </c>
      <c r="C8" s="213">
        <f>SUM(C4:C7)</f>
        <v>0</v>
      </c>
      <c r="D8" s="214">
        <f>SUM(D4:D7)</f>
        <v>0</v>
      </c>
      <c r="E8" s="212" t="s">
        <v>258</v>
      </c>
      <c r="F8" s="213">
        <f>SUM(F4:F7)</f>
        <v>0</v>
      </c>
      <c r="G8" s="214">
        <f>SUM(G4:G7)</f>
        <v>0</v>
      </c>
    </row>
    <row r="10" spans="4:6" ht="15.75">
      <c r="D10" s="157"/>
      <c r="F10" s="157"/>
    </row>
  </sheetData>
  <sheetProtection sheet="1"/>
  <mergeCells count="1">
    <mergeCell ref="B2:G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H20"/>
  <sheetViews>
    <sheetView showGridLines="0" zoomScalePageLayoutView="0" workbookViewId="0" topLeftCell="A1">
      <selection activeCell="B2" sqref="B2:F2"/>
    </sheetView>
  </sheetViews>
  <sheetFormatPr defaultColWidth="11.421875" defaultRowHeight="12.75"/>
  <cols>
    <col min="1" max="1" width="3.7109375" style="5" customWidth="1"/>
    <col min="2" max="2" width="2.7109375" style="219" customWidth="1"/>
    <col min="3" max="3" width="57.7109375" style="5" customWidth="1"/>
    <col min="4" max="6" width="13.7109375" style="5" customWidth="1"/>
    <col min="7" max="16384" width="11.421875" style="5" customWidth="1"/>
  </cols>
  <sheetData>
    <row r="1" spans="3:4" ht="15.75" thickBot="1">
      <c r="C1" s="153"/>
      <c r="D1" s="215"/>
    </row>
    <row r="2" spans="2:6" ht="15.75" thickBot="1">
      <c r="B2" s="290" t="s">
        <v>358</v>
      </c>
      <c r="C2" s="291"/>
      <c r="D2" s="291"/>
      <c r="E2" s="291"/>
      <c r="F2" s="292"/>
    </row>
    <row r="3" spans="2:6" ht="15.75" thickBot="1">
      <c r="B3" s="310" t="s">
        <v>89</v>
      </c>
      <c r="C3" s="311"/>
      <c r="D3" s="10" t="s">
        <v>61</v>
      </c>
      <c r="E3" s="10" t="s">
        <v>28</v>
      </c>
      <c r="F3" s="220" t="s">
        <v>356</v>
      </c>
    </row>
    <row r="4" spans="2:6" ht="15">
      <c r="B4" s="221"/>
      <c r="C4" s="222" t="s">
        <v>93</v>
      </c>
      <c r="D4" s="223">
        <f>'Bilans fonctionnels'!F4</f>
        <v>0</v>
      </c>
      <c r="E4" s="224">
        <f>'Bilans fonctionnels'!G4</f>
        <v>0</v>
      </c>
      <c r="F4" s="223">
        <f>E4-D4</f>
        <v>0</v>
      </c>
    </row>
    <row r="5" spans="2:6" ht="15.75" thickBot="1">
      <c r="B5" s="225" t="s">
        <v>90</v>
      </c>
      <c r="C5" s="226" t="s">
        <v>94</v>
      </c>
      <c r="D5" s="227">
        <f>'Bilans fonctionnels'!C4</f>
        <v>0</v>
      </c>
      <c r="E5" s="228">
        <f>'Bilans fonctionnels'!D4</f>
        <v>0</v>
      </c>
      <c r="F5" s="227">
        <f>E5-D5</f>
        <v>0</v>
      </c>
    </row>
    <row r="6" spans="2:6" ht="15.75" thickBot="1">
      <c r="B6" s="229" t="s">
        <v>91</v>
      </c>
      <c r="C6" s="230" t="s">
        <v>95</v>
      </c>
      <c r="D6" s="231">
        <f>D4-D5</f>
        <v>0</v>
      </c>
      <c r="E6" s="232">
        <f>E4-E5</f>
        <v>0</v>
      </c>
      <c r="F6" s="233">
        <f>F4-F5</f>
        <v>0</v>
      </c>
    </row>
    <row r="7" spans="2:6" ht="15">
      <c r="B7" s="221"/>
      <c r="C7" s="222" t="s">
        <v>96</v>
      </c>
      <c r="D7" s="223">
        <f>'Bilans fonctionnels'!C5</f>
        <v>0</v>
      </c>
      <c r="E7" s="224">
        <f>'Bilans fonctionnels'!D5</f>
        <v>0</v>
      </c>
      <c r="F7" s="223">
        <f>E7-D7</f>
        <v>0</v>
      </c>
    </row>
    <row r="8" spans="2:6" ht="15.75" thickBot="1">
      <c r="B8" s="234" t="s">
        <v>90</v>
      </c>
      <c r="C8" s="235" t="s">
        <v>97</v>
      </c>
      <c r="D8" s="227">
        <f>'Bilans fonctionnels'!F5</f>
        <v>0</v>
      </c>
      <c r="E8" s="228">
        <f>'Bilans fonctionnels'!G5</f>
        <v>0</v>
      </c>
      <c r="F8" s="236">
        <f>E8-D8</f>
        <v>0</v>
      </c>
    </row>
    <row r="9" spans="2:6" ht="15.75" thickBot="1">
      <c r="B9" s="237" t="s">
        <v>91</v>
      </c>
      <c r="C9" s="238" t="s">
        <v>100</v>
      </c>
      <c r="D9" s="231">
        <f>D7-D8</f>
        <v>0</v>
      </c>
      <c r="E9" s="232">
        <f>E7-E8</f>
        <v>0</v>
      </c>
      <c r="F9" s="239">
        <f>F7-F8</f>
        <v>0</v>
      </c>
    </row>
    <row r="10" spans="2:6" ht="15">
      <c r="B10" s="234"/>
      <c r="C10" s="235" t="s">
        <v>98</v>
      </c>
      <c r="D10" s="223">
        <f>'Bilans fonctionnels'!C6</f>
        <v>0</v>
      </c>
      <c r="E10" s="224">
        <f>'Bilans fonctionnels'!D6</f>
        <v>0</v>
      </c>
      <c r="F10" s="240">
        <f>E10-D10</f>
        <v>0</v>
      </c>
    </row>
    <row r="11" spans="2:6" ht="15.75" thickBot="1">
      <c r="B11" s="234" t="s">
        <v>90</v>
      </c>
      <c r="C11" s="235" t="s">
        <v>99</v>
      </c>
      <c r="D11" s="227">
        <f>'Bilans fonctionnels'!F6</f>
        <v>0</v>
      </c>
      <c r="E11" s="228">
        <f>'Bilans fonctionnels'!G6</f>
        <v>0</v>
      </c>
      <c r="F11" s="236">
        <f>E11-D11</f>
        <v>0</v>
      </c>
    </row>
    <row r="12" spans="2:6" ht="29.25" thickBot="1">
      <c r="B12" s="237" t="s">
        <v>91</v>
      </c>
      <c r="C12" s="238" t="s">
        <v>106</v>
      </c>
      <c r="D12" s="231">
        <f>D10-D11</f>
        <v>0</v>
      </c>
      <c r="E12" s="232">
        <f>E10-E11</f>
        <v>0</v>
      </c>
      <c r="F12" s="239">
        <f>F10-F11</f>
        <v>0</v>
      </c>
    </row>
    <row r="13" spans="2:6" ht="15.75" thickBot="1">
      <c r="B13" s="237"/>
      <c r="C13" s="238" t="s">
        <v>101</v>
      </c>
      <c r="D13" s="231">
        <f>D9+D12</f>
        <v>0</v>
      </c>
      <c r="E13" s="232">
        <f>E9+E12</f>
        <v>0</v>
      </c>
      <c r="F13" s="239">
        <f>F9+F12</f>
        <v>0</v>
      </c>
    </row>
    <row r="14" spans="2:6" ht="15">
      <c r="B14" s="234"/>
      <c r="C14" s="235" t="s">
        <v>102</v>
      </c>
      <c r="D14" s="223">
        <f>'Bilans fonctionnels'!C7</f>
        <v>0</v>
      </c>
      <c r="E14" s="224">
        <f>'Bilans fonctionnels'!D7</f>
        <v>0</v>
      </c>
      <c r="F14" s="240">
        <f>E14-D14</f>
        <v>0</v>
      </c>
    </row>
    <row r="15" spans="2:6" ht="15.75" thickBot="1">
      <c r="B15" s="234" t="s">
        <v>90</v>
      </c>
      <c r="C15" s="235" t="s">
        <v>103</v>
      </c>
      <c r="D15" s="227">
        <f>'Bilans fonctionnels'!F7</f>
        <v>0</v>
      </c>
      <c r="E15" s="228">
        <f>'Bilans fonctionnels'!G7</f>
        <v>0</v>
      </c>
      <c r="F15" s="236">
        <f>E15-D15</f>
        <v>0</v>
      </c>
    </row>
    <row r="16" spans="2:6" ht="15.75" thickBot="1">
      <c r="B16" s="237" t="s">
        <v>91</v>
      </c>
      <c r="C16" s="241" t="s">
        <v>104</v>
      </c>
      <c r="D16" s="231">
        <f>D14-D15</f>
        <v>0</v>
      </c>
      <c r="E16" s="232">
        <f>E14-E15</f>
        <v>0</v>
      </c>
      <c r="F16" s="239">
        <f>E16-D16</f>
        <v>0</v>
      </c>
    </row>
    <row r="17" spans="2:6" ht="15.75" thickBot="1">
      <c r="B17" s="310" t="s">
        <v>105</v>
      </c>
      <c r="C17" s="311"/>
      <c r="D17" s="10" t="s">
        <v>61</v>
      </c>
      <c r="E17" s="10" t="s">
        <v>28</v>
      </c>
      <c r="F17" s="220" t="s">
        <v>356</v>
      </c>
    </row>
    <row r="18" spans="2:8" ht="15.75" thickBot="1">
      <c r="B18" s="242"/>
      <c r="C18" s="243" t="s">
        <v>92</v>
      </c>
      <c r="D18" s="216">
        <f>D6</f>
        <v>0</v>
      </c>
      <c r="E18" s="216">
        <f>E6</f>
        <v>0</v>
      </c>
      <c r="F18" s="244">
        <f>F6</f>
        <v>0</v>
      </c>
      <c r="H18" s="3"/>
    </row>
    <row r="19" spans="2:7" ht="15.75" thickBot="1">
      <c r="B19" s="245"/>
      <c r="C19" s="246" t="s">
        <v>357</v>
      </c>
      <c r="D19" s="247">
        <f>D9+D12+D16</f>
        <v>0</v>
      </c>
      <c r="E19" s="131">
        <f>E9+E12+E16</f>
        <v>0</v>
      </c>
      <c r="F19" s="248">
        <f>F9+F12+F16</f>
        <v>0</v>
      </c>
      <c r="G19" s="3"/>
    </row>
    <row r="20" spans="3:6" ht="15">
      <c r="C20" s="8"/>
      <c r="D20" s="127"/>
      <c r="E20" s="217"/>
      <c r="F20" s="217"/>
    </row>
  </sheetData>
  <sheetProtection sheet="1"/>
  <mergeCells count="3">
    <mergeCell ref="B2:F2"/>
    <mergeCell ref="B3:C3"/>
    <mergeCell ref="B17:C17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E23"/>
  <sheetViews>
    <sheetView showGridLines="0" zoomScalePageLayoutView="0" workbookViewId="0" topLeftCell="A1">
      <selection activeCell="E19" sqref="E19"/>
    </sheetView>
  </sheetViews>
  <sheetFormatPr defaultColWidth="11.421875" defaultRowHeight="12.75"/>
  <cols>
    <col min="1" max="1" width="3.7109375" style="18" customWidth="1"/>
    <col min="2" max="2" width="47.7109375" style="18" customWidth="1"/>
    <col min="3" max="3" width="13.7109375" style="18" customWidth="1"/>
    <col min="4" max="4" width="47.7109375" style="18" customWidth="1"/>
    <col min="5" max="5" width="13.7109375" style="18" customWidth="1"/>
    <col min="6" max="16384" width="11.421875" style="18" customWidth="1"/>
  </cols>
  <sheetData>
    <row r="1" spans="2:5" ht="16.5" thickBot="1">
      <c r="B1" s="324"/>
      <c r="C1" s="324"/>
      <c r="D1" s="324"/>
      <c r="E1" s="324"/>
    </row>
    <row r="2" spans="2:5" ht="16.5" thickBot="1">
      <c r="B2" s="317" t="s">
        <v>359</v>
      </c>
      <c r="C2" s="318"/>
      <c r="D2" s="318"/>
      <c r="E2" s="319"/>
    </row>
    <row r="3" spans="2:5" ht="16.5" thickBot="1">
      <c r="B3" s="193" t="s">
        <v>130</v>
      </c>
      <c r="C3" s="193" t="s">
        <v>35</v>
      </c>
      <c r="D3" s="193" t="s">
        <v>131</v>
      </c>
      <c r="E3" s="193" t="s">
        <v>35</v>
      </c>
    </row>
    <row r="4" spans="2:5" ht="9.75" customHeight="1">
      <c r="B4" s="254"/>
      <c r="C4" s="254"/>
      <c r="D4" s="254"/>
      <c r="E4" s="254"/>
    </row>
    <row r="5" spans="2:5" ht="15.75">
      <c r="B5" s="161" t="s">
        <v>132</v>
      </c>
      <c r="C5" s="23">
        <f>'Bilan N-1'!C47</f>
        <v>0</v>
      </c>
      <c r="D5" s="161" t="s">
        <v>133</v>
      </c>
      <c r="E5" s="23">
        <f>CAF!D45</f>
      </c>
    </row>
    <row r="6" spans="2:5" ht="9.75" customHeight="1">
      <c r="B6" s="161"/>
      <c r="C6" s="23"/>
      <c r="D6" s="161"/>
      <c r="E6" s="23"/>
    </row>
    <row r="7" spans="2:5" ht="15.75">
      <c r="B7" s="161" t="s">
        <v>134</v>
      </c>
      <c r="C7" s="23"/>
      <c r="D7" s="161" t="s">
        <v>135</v>
      </c>
      <c r="E7" s="23"/>
    </row>
    <row r="8" spans="2:5" ht="15.75">
      <c r="B8" s="161" t="s">
        <v>87</v>
      </c>
      <c r="C8" s="23">
        <f>Annexes!D6+Annexes!D8</f>
        <v>0</v>
      </c>
      <c r="D8" s="161" t="s">
        <v>136</v>
      </c>
      <c r="E8" s="23"/>
    </row>
    <row r="9" spans="2:5" ht="15.75">
      <c r="B9" s="161" t="s">
        <v>137</v>
      </c>
      <c r="C9" s="23">
        <f>SUM(Annexes!D10:D14)-Annexes!E14</f>
        <v>0</v>
      </c>
      <c r="D9" s="161" t="s">
        <v>138</v>
      </c>
      <c r="E9" s="23"/>
    </row>
    <row r="10" spans="2:5" ht="15.75">
      <c r="B10" s="161" t="s">
        <v>139</v>
      </c>
      <c r="C10" s="23">
        <f>Annexes!D17-'Bilan N'!C48</f>
        <v>0</v>
      </c>
      <c r="D10" s="161" t="s">
        <v>140</v>
      </c>
      <c r="E10" s="23">
        <f>'Tableau de résultat'!C49</f>
        <v>0</v>
      </c>
    </row>
    <row r="11" spans="2:5" ht="9.75" customHeight="1">
      <c r="B11" s="161"/>
      <c r="C11" s="23"/>
      <c r="D11" s="161"/>
      <c r="E11" s="23"/>
    </row>
    <row r="12" spans="2:5" ht="15.75">
      <c r="B12" s="161"/>
      <c r="C12" s="23"/>
      <c r="D12" s="161" t="s">
        <v>141</v>
      </c>
      <c r="E12" s="23"/>
    </row>
    <row r="13" spans="2:5" ht="15.75">
      <c r="B13" s="161" t="s">
        <v>142</v>
      </c>
      <c r="C13" s="23"/>
      <c r="D13" s="161" t="s">
        <v>143</v>
      </c>
      <c r="E13" s="23">
        <f>Annexes!E17+'Tableau de résultat'!C50</f>
        <v>0</v>
      </c>
    </row>
    <row r="14" spans="2:5" ht="9.75" customHeight="1">
      <c r="B14" s="161"/>
      <c r="C14" s="23"/>
      <c r="D14" s="161"/>
      <c r="E14" s="23"/>
    </row>
    <row r="15" spans="2:5" ht="15.75">
      <c r="B15" s="161" t="s">
        <v>144</v>
      </c>
      <c r="C15" s="23"/>
      <c r="D15" s="161" t="s">
        <v>145</v>
      </c>
      <c r="E15" s="23">
        <f>'Bilan N'!G6+'Bilan N'!G7-'Bilan N-1'!G6</f>
        <v>0</v>
      </c>
    </row>
    <row r="16" spans="2:5" ht="15.75">
      <c r="B16" s="161"/>
      <c r="C16" s="23"/>
      <c r="D16" s="161" t="s">
        <v>146</v>
      </c>
      <c r="E16" s="23"/>
    </row>
    <row r="17" spans="2:5" ht="15.75">
      <c r="B17" s="161"/>
      <c r="C17" s="23"/>
      <c r="D17" s="161" t="s">
        <v>147</v>
      </c>
      <c r="E17" s="23"/>
    </row>
    <row r="18" spans="2:5" ht="9.75" customHeight="1">
      <c r="B18" s="161"/>
      <c r="C18" s="23"/>
      <c r="D18" s="161"/>
      <c r="E18" s="23"/>
    </row>
    <row r="19" spans="2:5" ht="15.75">
      <c r="B19" s="161" t="s">
        <v>148</v>
      </c>
      <c r="C19" s="23">
        <f>'Bilan N-1'!C49+'Bilan N-1'!C50/5</f>
        <v>0</v>
      </c>
      <c r="D19" s="161" t="s">
        <v>149</v>
      </c>
      <c r="E19" s="23">
        <v>945600</v>
      </c>
    </row>
    <row r="20" spans="2:5" ht="9.75" customHeight="1" thickBot="1">
      <c r="B20" s="162"/>
      <c r="C20" s="21"/>
      <c r="D20" s="162"/>
      <c r="E20" s="21"/>
    </row>
    <row r="21" spans="2:5" ht="16.5" thickBot="1">
      <c r="B21" s="250" t="s">
        <v>150</v>
      </c>
      <c r="C21" s="154">
        <f>SUM(C5:C19)</f>
        <v>0</v>
      </c>
      <c r="D21" s="250" t="s">
        <v>151</v>
      </c>
      <c r="E21" s="154">
        <f>SUM(E5:E19)</f>
        <v>945600</v>
      </c>
    </row>
    <row r="22" spans="2:5" ht="32.25" thickBot="1">
      <c r="B22" s="251" t="s">
        <v>360</v>
      </c>
      <c r="C22" s="252">
        <f>IF(E21&gt;C21,E21-C21:C21,0)</f>
        <v>945600</v>
      </c>
      <c r="D22" s="251" t="s">
        <v>361</v>
      </c>
      <c r="E22" s="253">
        <f>IF(C21&gt;E21,C21-E21,0)</f>
        <v>0</v>
      </c>
    </row>
    <row r="23" spans="2:5" ht="16.5" thickBot="1">
      <c r="B23" s="250" t="s">
        <v>85</v>
      </c>
      <c r="C23" s="154">
        <f>C21+C22</f>
        <v>945600</v>
      </c>
      <c r="D23" s="250" t="s">
        <v>85</v>
      </c>
      <c r="E23" s="154">
        <f>E21+E22</f>
        <v>945600</v>
      </c>
    </row>
  </sheetData>
  <sheetProtection sheet="1"/>
  <mergeCells count="2">
    <mergeCell ref="B1:E1"/>
    <mergeCell ref="B2:E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IUT GEA BRIVE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DOCUMENTS DE SYNTHESE</dc:title>
  <dc:subject/>
  <dc:creator>Daniel ANTRAIGUE</dc:creator>
  <cp:keywords/>
  <dc:description>De la balance au tableau de financement</dc:description>
  <cp:lastModifiedBy>JANUARIO Carlos</cp:lastModifiedBy>
  <cp:lastPrinted>2009-06-14T16:49:06Z</cp:lastPrinted>
  <dcterms:created xsi:type="dcterms:W3CDTF">2001-09-24T14:05:00Z</dcterms:created>
  <dcterms:modified xsi:type="dcterms:W3CDTF">2010-04-14T04:32:17Z</dcterms:modified>
  <cp:category/>
  <cp:version/>
  <cp:contentType/>
  <cp:contentStatus/>
</cp:coreProperties>
</file>