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25" yWindow="60" windowWidth="9195" windowHeight="4245" activeTab="0"/>
  </bookViews>
  <sheets>
    <sheet name="Bilan N" sheetId="1" r:id="rId1"/>
    <sheet name="Bilan N+1" sheetId="2" r:id="rId2"/>
    <sheet name="Tableau de résultat N+1" sheetId="3" r:id="rId3"/>
    <sheet name="SIG" sheetId="4" r:id="rId4"/>
    <sheet name="CAF" sheetId="5" r:id="rId5"/>
    <sheet name="Affectation du résultat" sheetId="6" r:id="rId6"/>
    <sheet name="Bilan fonctionnel" sheetId="7" r:id="rId7"/>
    <sheet name="Analyse du bilan fonctionnel" sheetId="8" r:id="rId8"/>
    <sheet name="Tableau de financement I" sheetId="9" r:id="rId9"/>
    <sheet name="Tableau de financement II" sheetId="10" r:id="rId10"/>
  </sheets>
  <definedNames/>
  <calcPr fullCalcOnLoad="1"/>
</workbook>
</file>

<file path=xl/sharedStrings.xml><?xml version="1.0" encoding="utf-8"?>
<sst xmlns="http://schemas.openxmlformats.org/spreadsheetml/2006/main" count="478" uniqueCount="321">
  <si>
    <t>PRODUITS</t>
  </si>
  <si>
    <t>CHARGES</t>
  </si>
  <si>
    <t>Ventes de marchandises</t>
  </si>
  <si>
    <t>Coût d'achat des marchandises vendues</t>
  </si>
  <si>
    <t>Production Vendue</t>
  </si>
  <si>
    <t>Production Stockée</t>
  </si>
  <si>
    <t>Production de l'exercice</t>
  </si>
  <si>
    <t>Marge commerciale</t>
  </si>
  <si>
    <t>Déstockage de production</t>
  </si>
  <si>
    <t>Valeur ajoutée</t>
  </si>
  <si>
    <t>Excédent brut d'exploitation</t>
  </si>
  <si>
    <t>Autres produits</t>
  </si>
  <si>
    <t>Résultat d'exploitation</t>
  </si>
  <si>
    <t>Produits financiers</t>
  </si>
  <si>
    <t>Produits exceptionnels</t>
  </si>
  <si>
    <t>Résultat courant avant impôts</t>
  </si>
  <si>
    <t>Résultat exceptionnel</t>
  </si>
  <si>
    <t>Impôts, taxes et versements assimilés</t>
  </si>
  <si>
    <t>Charges de personnel</t>
  </si>
  <si>
    <t>Autres charges</t>
  </si>
  <si>
    <t>Charges financières</t>
  </si>
  <si>
    <t>Charges exceptionnelles</t>
  </si>
  <si>
    <t>Participation des salariés</t>
  </si>
  <si>
    <t>Impôts sur les bénéfices</t>
  </si>
  <si>
    <t>Résultat de l'exercice</t>
  </si>
  <si>
    <t>N</t>
  </si>
  <si>
    <t>Production Immobilisée</t>
  </si>
  <si>
    <t>Charges</t>
  </si>
  <si>
    <t>Produits</t>
  </si>
  <si>
    <t>Total général</t>
  </si>
  <si>
    <t>en -</t>
  </si>
  <si>
    <t>en +</t>
  </si>
  <si>
    <t>CAPACITE D AUTOFINANCEMENT</t>
  </si>
  <si>
    <t>Montants</t>
  </si>
  <si>
    <t>CHARGES D EXPLOITATION</t>
  </si>
  <si>
    <t>CHARGES FINANCIERES</t>
  </si>
  <si>
    <t>CHARGES EXCEPTIONNELLES</t>
  </si>
  <si>
    <t>PRODUITS D EXPLOITATION</t>
  </si>
  <si>
    <t>PRODUITS FINANCIERS</t>
  </si>
  <si>
    <t>PRODUITS EXCEPTIONNELS</t>
  </si>
  <si>
    <t>Total I</t>
  </si>
  <si>
    <t>Total II</t>
  </si>
  <si>
    <t>Total III</t>
  </si>
  <si>
    <t>Total Charges</t>
  </si>
  <si>
    <t>Total Produits</t>
  </si>
  <si>
    <t>Subventions d'exploitation</t>
  </si>
  <si>
    <t>Résultat d'exploitation +</t>
  </si>
  <si>
    <t>Résultat courant avant impôts -</t>
  </si>
  <si>
    <t>Résultat exceptionnel -</t>
  </si>
  <si>
    <t>Résultat exceptionnel +</t>
  </si>
  <si>
    <t>Insuffisance brute d'exploitation</t>
  </si>
  <si>
    <t>Résultat d'exploitation -</t>
  </si>
  <si>
    <t>ACTIF</t>
  </si>
  <si>
    <t>Amort./dép</t>
  </si>
  <si>
    <t>PASSIF</t>
  </si>
  <si>
    <t>N-1</t>
  </si>
  <si>
    <t>Actif immobilisé</t>
  </si>
  <si>
    <t>Capitaux propres</t>
  </si>
  <si>
    <t>Capital social</t>
  </si>
  <si>
    <t>Terrains</t>
  </si>
  <si>
    <t>Prime d'émission</t>
  </si>
  <si>
    <t>Constructions</t>
  </si>
  <si>
    <t>Réserve légale</t>
  </si>
  <si>
    <t>Inst. tech., mat. et out. industriels</t>
  </si>
  <si>
    <t>Réserves statutaires</t>
  </si>
  <si>
    <t>Autres immob. corporelles</t>
  </si>
  <si>
    <t>Report à nouveau</t>
  </si>
  <si>
    <t>Prêts</t>
  </si>
  <si>
    <t>Actif circulant</t>
  </si>
  <si>
    <t>Stocks de marchandises</t>
  </si>
  <si>
    <t>Dettes</t>
  </si>
  <si>
    <t>Créances clients et cptes rattachés</t>
  </si>
  <si>
    <t>Avances et acomptes reçus s/cdes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</si>
  <si>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</si>
  <si>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</si>
  <si>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</si>
  <si>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</si>
  <si>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</si>
  <si>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</si>
  <si>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TOTAL GENERAL</t>
  </si>
  <si>
    <t>Provisions réglementées</t>
  </si>
  <si>
    <t>Immobilisations incorporelles</t>
  </si>
  <si>
    <t>TOTAUX</t>
  </si>
  <si>
    <t>Eléments</t>
  </si>
  <si>
    <t>-</t>
  </si>
  <si>
    <t>=</t>
  </si>
  <si>
    <t>FRNG</t>
  </si>
  <si>
    <t>Ressources Stables (RS)</t>
  </si>
  <si>
    <t>Emplois Stables (ES)</t>
  </si>
  <si>
    <t>Fonds de Roulement Net Global (FRNG)</t>
  </si>
  <si>
    <t>Actif Circulant d'Exploitation (ACE)</t>
  </si>
  <si>
    <t>Passif Circulant d'Exploitation (PCE)</t>
  </si>
  <si>
    <t>Actif Circulant Hors Exploitation (ACHE)</t>
  </si>
  <si>
    <t>Passif Circulant Hors Exploitation (PCHE)</t>
  </si>
  <si>
    <t>Besoin en Fonds de Roulement d'Exploitation (BFRE)</t>
  </si>
  <si>
    <t>Besoin en Fonds de Roulement (BFR)</t>
  </si>
  <si>
    <t>Trésorerie Active (TA)</t>
  </si>
  <si>
    <t>Trésorerie Passive (TP)</t>
  </si>
  <si>
    <t>Trésorerie Nette (TN)</t>
  </si>
  <si>
    <t>Vérifications</t>
  </si>
  <si>
    <t>Besoin en Fonds de Roulement Hors Exploitation (BFRHE)</t>
  </si>
  <si>
    <t>Variation du fonds de roulement net global</t>
  </si>
  <si>
    <t>Besoins</t>
  </si>
  <si>
    <t>Dégagements</t>
  </si>
  <si>
    <t>Solde</t>
  </si>
  <si>
    <t>(2)-(1)</t>
  </si>
  <si>
    <t>Variation "Exploitation"</t>
  </si>
  <si>
    <t>Variations des actifs d'exploitation</t>
  </si>
  <si>
    <t>Stocks et en-cours</t>
  </si>
  <si>
    <t>Avances et acomptes versés sur commandes</t>
  </si>
  <si>
    <t>Variations des dettes d'exploitation</t>
  </si>
  <si>
    <t>Avances, acomptes reçus sur commandes en cours</t>
  </si>
  <si>
    <t>A-Variation nette "Exploitation"</t>
  </si>
  <si>
    <t>Variation "Hors Exploitation"</t>
  </si>
  <si>
    <t>Variations des autres débiteurs</t>
  </si>
  <si>
    <t>Variations des autres créditeurs</t>
  </si>
  <si>
    <t>B-Variation nette "Hors Exploitation"</t>
  </si>
  <si>
    <t>TOTAL A + B</t>
  </si>
  <si>
    <t>ou</t>
  </si>
  <si>
    <t>Variation "Trésorerie"</t>
  </si>
  <si>
    <t>Variations des disponibilités</t>
  </si>
  <si>
    <t>C-Variation nette "Trésorerie"</t>
  </si>
  <si>
    <t>Emploi net</t>
  </si>
  <si>
    <t>Ressource nette</t>
  </si>
  <si>
    <t>EMPLOIS</t>
  </si>
  <si>
    <t>RESSOURCES</t>
  </si>
  <si>
    <t>Distributions mises en paiement au cours de l'exercice</t>
  </si>
  <si>
    <t>Capacité d'autofinancement de l'exercice</t>
  </si>
  <si>
    <t>Acquisitions d'éléments de l'actif immobilisé</t>
  </si>
  <si>
    <t>Cessions ou réductions d'éléments de l'actif immobilisé</t>
  </si>
  <si>
    <t>Cessions d'immobilisations :</t>
  </si>
  <si>
    <t>Immobilisations corporelles</t>
  </si>
  <si>
    <t xml:space="preserve"> - incorporelles</t>
  </si>
  <si>
    <t>Immobilisations financières</t>
  </si>
  <si>
    <t xml:space="preserve"> - corporelles</t>
  </si>
  <si>
    <t>Cessions ou réductions d'immobilisations</t>
  </si>
  <si>
    <t>Charges à répartir sur plusieurs exercices</t>
  </si>
  <si>
    <t>financières</t>
  </si>
  <si>
    <t>Réductions des capitaux propres</t>
  </si>
  <si>
    <t>Augmentation des capitaux propres</t>
  </si>
  <si>
    <t>Augmentation de capital ou apports</t>
  </si>
  <si>
    <t>Augmentation des autres capitaux propres</t>
  </si>
  <si>
    <t>Remboursements des dettes financières</t>
  </si>
  <si>
    <t>Augmentation des dettes financières</t>
  </si>
  <si>
    <t>Total des emplois</t>
  </si>
  <si>
    <t>Total des ressources</t>
  </si>
  <si>
    <t>Créances clients, comptes rattachés et autres créances d'exploitation</t>
  </si>
  <si>
    <t>Dettes fournisseurs, comptes rattachés et autres dettes d'exploitation</t>
  </si>
  <si>
    <t>Variations des Concours Bancaires Courants et Soldes Créditeurs de Banque</t>
  </si>
  <si>
    <t>Besoins de l'exercice en Fonds de Roulement</t>
  </si>
  <si>
    <t>Dégagement net de Fonds de Roulement de l'exercice</t>
  </si>
  <si>
    <t>Variation du Fonds de Roulement Net Global (Total A+B+C)</t>
  </si>
  <si>
    <t>Achats de Matières Premières</t>
  </si>
  <si>
    <t>Impôts taxes et versements assimilés</t>
  </si>
  <si>
    <t>Salaires et traitements</t>
  </si>
  <si>
    <t>Charges sociales</t>
  </si>
  <si>
    <t>Dotations aux Amortissements</t>
  </si>
  <si>
    <t>Dotations aux dépréciations sur immobilisations</t>
  </si>
  <si>
    <t>Dotations aux dépréciations sur actif circulant</t>
  </si>
  <si>
    <t>Dotations aux provisions</t>
  </si>
  <si>
    <t>Production Vendue de biens et services</t>
  </si>
  <si>
    <t>Intérêts et charges assimilées</t>
  </si>
  <si>
    <t>Différences négatives de change</t>
  </si>
  <si>
    <t>Charges nettes sur cession de VMP</t>
  </si>
  <si>
    <t>Dotations amort, dépréciations et provisions</t>
  </si>
  <si>
    <t>Participation des salariés aux résultats</t>
  </si>
  <si>
    <t>Produits de participation</t>
  </si>
  <si>
    <t>Produits d'autres valeurs mobilières</t>
  </si>
  <si>
    <t>Autres intérêts et produits assimilés</t>
  </si>
  <si>
    <t>Différences positives de change</t>
  </si>
  <si>
    <t>Produits nets sur cessions de VMP</t>
  </si>
  <si>
    <t>Résultat de l'exercice (SC) : Bénéfice</t>
  </si>
  <si>
    <t>Résultat de l'exercice (SD) : Perte</t>
  </si>
  <si>
    <t>Frais d'établissement</t>
  </si>
  <si>
    <t>Frais de recherche et développement</t>
  </si>
  <si>
    <t>Fonds commercial</t>
  </si>
  <si>
    <t>Autres incorporelles</t>
  </si>
  <si>
    <t>Immobilisations incorporelles en cours</t>
  </si>
  <si>
    <t>Avances acomptes / immob incorporelles</t>
  </si>
  <si>
    <t>Concessions, brevets, logiciels, …</t>
  </si>
  <si>
    <t>Immobilisations corporelles en cours</t>
  </si>
  <si>
    <t>Avances acomptes / immob corporelles</t>
  </si>
  <si>
    <t>Autres Titres immobilisés</t>
  </si>
  <si>
    <t>Titres immobilisés de l'activité de portef.</t>
  </si>
  <si>
    <t>Autres</t>
  </si>
  <si>
    <t>Participations</t>
  </si>
  <si>
    <t>Créances rattachées à des participations</t>
  </si>
  <si>
    <t>Stocks de MP et approvisionnements</t>
  </si>
  <si>
    <t>En cours de production</t>
  </si>
  <si>
    <t>Stocks de Produits Intermédiaires Finis</t>
  </si>
  <si>
    <t>Avances acomptes versés</t>
  </si>
  <si>
    <t xml:space="preserve">Créances d'exploitation </t>
  </si>
  <si>
    <t>Stocks et en cours</t>
  </si>
  <si>
    <t>Capital souscrit appelé non versé</t>
  </si>
  <si>
    <t>Primes de remboursement des emprunts</t>
  </si>
  <si>
    <t>Ecarts de conversion Actif</t>
  </si>
  <si>
    <t>Réserves réglementées</t>
  </si>
  <si>
    <t>Autres réserves</t>
  </si>
  <si>
    <t>Subventions d'investissement</t>
  </si>
  <si>
    <t>Provisions pour risques</t>
  </si>
  <si>
    <t>Provisions pour charges</t>
  </si>
  <si>
    <t>Emprunts obligataires convertibles</t>
  </si>
  <si>
    <t>Autres Emprunts obligataires</t>
  </si>
  <si>
    <t xml:space="preserve">Dettes d'exploitation </t>
  </si>
  <si>
    <t>Autres dettes d'exploitation</t>
  </si>
  <si>
    <t>Dettes diverses</t>
  </si>
  <si>
    <t>Dettes fiscales d'Impôts sur Bénéfices</t>
  </si>
  <si>
    <t>Autres dettes diverses</t>
  </si>
  <si>
    <t>Produits constatés d'avance</t>
  </si>
  <si>
    <t>Charges constatés d'avance</t>
  </si>
  <si>
    <t>Ecarts de conversion Passif</t>
  </si>
  <si>
    <t>Sous Total</t>
  </si>
  <si>
    <t>Résultat de l'exercice (B ou P)</t>
  </si>
  <si>
    <t>Autres charges d'exploitation</t>
  </si>
  <si>
    <t>Escomptes accordés</t>
  </si>
  <si>
    <t>Escomptes obtenus</t>
  </si>
  <si>
    <t>Subventions d'investissements virées au résultat</t>
  </si>
  <si>
    <t>Ventes de Produits Finis</t>
  </si>
  <si>
    <t>Produits annexes</t>
  </si>
  <si>
    <t>Prestations de services</t>
  </si>
  <si>
    <t>Montant net du chiffre d'affaires</t>
  </si>
  <si>
    <t>Transferts de charges d'exploitation</t>
  </si>
  <si>
    <t>Autres produits d'exploitation</t>
  </si>
  <si>
    <t>Autres dettes diverses (2)</t>
  </si>
  <si>
    <t>Emprunts et dettes financières diverses (2)</t>
  </si>
  <si>
    <t>Prêts (3)</t>
  </si>
  <si>
    <t>Dettes (3)</t>
  </si>
  <si>
    <t>(3) dont à moins d'un an</t>
  </si>
  <si>
    <t>Autres achats et charges externes</t>
  </si>
  <si>
    <t>Résultat N</t>
  </si>
  <si>
    <t>Dividendes</t>
  </si>
  <si>
    <t>N +1</t>
  </si>
  <si>
    <t>Autres créances diverses</t>
  </si>
  <si>
    <t>(2) dont à moins d'un an</t>
  </si>
  <si>
    <t>Incorporation de réserves</t>
  </si>
  <si>
    <t>N+1</t>
  </si>
  <si>
    <t>Charges à répartir (4)</t>
  </si>
  <si>
    <t>(4) concernent des frais d'émission d'emprunts</t>
  </si>
  <si>
    <t>Entreprise LOUVOIS - Tableau de résultat au : 31/12/N+1</t>
  </si>
  <si>
    <t>Variations de stocks de Matières Premières et Approvisionnements</t>
  </si>
  <si>
    <t>Dotations aux amortissements, dépréciations et provisions</t>
  </si>
  <si>
    <t>Reprises sur dépréciations et provisions, transferts de charges financières</t>
  </si>
  <si>
    <t>Charges exceptionnelles / opérations de gestion</t>
  </si>
  <si>
    <t>Charges exceptionnelles / opérations en capital (2)</t>
  </si>
  <si>
    <t>Produits exceptionnels / opérations de gestion</t>
  </si>
  <si>
    <t>Produits exceptionnels / opérations en capital (2)</t>
  </si>
  <si>
    <t>Produits exceptionnels sur opérations de gestion</t>
  </si>
  <si>
    <t>Reprises sur dépréciations, provisions et transferts de charges exceptionnelles</t>
  </si>
  <si>
    <t xml:space="preserve">Reprises sur amortissements, dépréciations et </t>
  </si>
  <si>
    <t>(2) Cession d'immobilisations corporelles.</t>
  </si>
  <si>
    <t xml:space="preserve">      Valeur d'origine des immobilisations cédées :</t>
  </si>
  <si>
    <t>provisions et transferts de charges d'exploitation</t>
  </si>
  <si>
    <t>(1)</t>
  </si>
  <si>
    <t xml:space="preserve">(1) Dont transferts de charges : </t>
  </si>
  <si>
    <t>Charges de personnel :</t>
  </si>
  <si>
    <t>Dotations aux Amortissements Dépréciations et Provisions :</t>
  </si>
  <si>
    <t>Entreprise LOUVOIS - Bilan au 31/12/N</t>
  </si>
  <si>
    <t xml:space="preserve">Entreprise LOUVOIS - Bilan au 31/12/N + 1 </t>
  </si>
  <si>
    <t>Emprunts auprès éts de crédit (1) (3)</t>
  </si>
  <si>
    <t>Emprunts auprès éts de crédit (1)</t>
  </si>
  <si>
    <t xml:space="preserve">(1) Dont concours bancaires courants et </t>
  </si>
  <si>
    <t>soldes créditeurs de banques</t>
  </si>
  <si>
    <t>Net</t>
  </si>
  <si>
    <t>Brut</t>
  </si>
  <si>
    <t>Entreprise LOUVOIS - Tableau des Soldes Intermédiaires de Gestion au 31/12/N+1</t>
  </si>
  <si>
    <t>Soldes Intermédiaires de Gestion</t>
  </si>
  <si>
    <t>EBE (ou insuffisance)</t>
  </si>
  <si>
    <t>Produits des cessions d'éléments d'actif</t>
  </si>
  <si>
    <t>Valeur comptable des éléments d'actif cédés</t>
  </si>
  <si>
    <t xml:space="preserve"> +/- values sur cessions</t>
  </si>
  <si>
    <t>Quotes-parts de résultat sur opérations faites en commun</t>
  </si>
  <si>
    <t>Consommation de l'exercice en provenance de tiers</t>
  </si>
  <si>
    <t>Reprises sur provisions et transferts de charges</t>
  </si>
  <si>
    <t>Total</t>
  </si>
  <si>
    <t>Entreprise LOUVOIS - Capacité d'Autofinancement de l'exercice</t>
  </si>
  <si>
    <t xml:space="preserve"> Méthode soustractive</t>
  </si>
  <si>
    <t>Excédent (ou insuffisance) brut(e) d'exploitation</t>
  </si>
  <si>
    <t>Quote-parts de produits sur opérations en commun</t>
  </si>
  <si>
    <t>Produits de participations</t>
  </si>
  <si>
    <t>Autres valeurs mobilières</t>
  </si>
  <si>
    <t>Autres intérêts</t>
  </si>
  <si>
    <t>Transferts de charges financières</t>
  </si>
  <si>
    <t>Transferts de charges exceptionnels</t>
  </si>
  <si>
    <t>Total des produits encaissés</t>
  </si>
  <si>
    <t>Total des charges décaissées</t>
  </si>
  <si>
    <t>CAPACITE D'AUTOFINANCEMENT</t>
  </si>
  <si>
    <t>Intérêts et charges assimildes</t>
  </si>
  <si>
    <t>Charges nettes sur cessions de VMP</t>
  </si>
  <si>
    <t>Charges exceptionnelles sur opérations de gestion</t>
  </si>
  <si>
    <t>Autres produits exceptionnels sur autres opérations en capital</t>
  </si>
  <si>
    <t>Autres charges exceptionnelles sur autres opérations en capital</t>
  </si>
  <si>
    <t>Méthode additive</t>
  </si>
  <si>
    <t>Total des charges calculées</t>
  </si>
  <si>
    <t>Total des produits calculés</t>
  </si>
  <si>
    <t>Dotations d'exploitation</t>
  </si>
  <si>
    <t>Dotations financières</t>
  </si>
  <si>
    <t>Dotations exceptionnelles</t>
  </si>
  <si>
    <t>Valeurs comptables des éléments d'actif cédés</t>
  </si>
  <si>
    <t>Résultat</t>
  </si>
  <si>
    <t>Reprises d'exploitation</t>
  </si>
  <si>
    <t>Reprises financières</t>
  </si>
  <si>
    <t>Reprises exceptionnelles</t>
  </si>
  <si>
    <t>Quote-part des subventions d'investissement virée au résultat</t>
  </si>
  <si>
    <t>Entreprise LOUVOIS - Affectation du résultat de l'exercice N</t>
  </si>
  <si>
    <t>Entreprise LOUVOIS - Bilans fonctionnels</t>
  </si>
  <si>
    <t>Emplois stables</t>
  </si>
  <si>
    <t>Actif d'exploitation</t>
  </si>
  <si>
    <t>Actif hors exploitation</t>
  </si>
  <si>
    <t>Trésorerie active</t>
  </si>
  <si>
    <t>Totaux</t>
  </si>
  <si>
    <t>Ressources stables</t>
  </si>
  <si>
    <t>passif d'exploitation</t>
  </si>
  <si>
    <t>Passif hors exploitation</t>
  </si>
  <si>
    <t>Entreprise LOUVOIS - Analyse du bilan fonctionnel</t>
  </si>
  <si>
    <t xml:space="preserve">Variations </t>
  </si>
  <si>
    <t>FRNG = BFRE + BFRHE + TN</t>
  </si>
  <si>
    <t>Entreprise LOUVOIS - Tableau de financement (Partie I)</t>
  </si>
  <si>
    <t>Variation du fonds de roulement net global (ressource nette)</t>
  </si>
  <si>
    <t>Variation du fonds de roulement net global (emploi net)</t>
  </si>
  <si>
    <t>Exercice N+1</t>
  </si>
  <si>
    <t>Entreprise LOUVOIS - Tableau de financement (Partie II)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</si>
</sst>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0"/>
    <numFmt numFmtId="178" formatCode="#,##0.0"/>
  </numFmts>
  <fonts count="6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F0000"/>
      <name val="Times New Roman"/>
      <family val="1"/>
    </font>
    <font>
      <b/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medium"/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3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4" fontId="14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right" wrapText="1"/>
    </xf>
    <xf numFmtId="0" fontId="8" fillId="0" borderId="10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" fontId="10" fillId="0" borderId="11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14" fillId="10" borderId="14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14" fillId="8" borderId="12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14" fillId="33" borderId="16" xfId="0" applyFont="1" applyFill="1" applyBorder="1" applyAlignment="1">
      <alignment horizontal="right" wrapText="1"/>
    </xf>
    <xf numFmtId="4" fontId="14" fillId="33" borderId="11" xfId="0" applyNumberFormat="1" applyFont="1" applyFill="1" applyBorder="1" applyAlignment="1">
      <alignment/>
    </xf>
    <xf numFmtId="0" fontId="14" fillId="8" borderId="14" xfId="0" applyFont="1" applyFill="1" applyBorder="1" applyAlignment="1">
      <alignment horizontal="center" wrapText="1"/>
    </xf>
    <xf numFmtId="0" fontId="14" fillId="8" borderId="15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14" fillId="33" borderId="16" xfId="0" applyNumberFormat="1" applyFont="1" applyFill="1" applyBorder="1" applyAlignment="1">
      <alignment/>
    </xf>
    <xf numFmtId="0" fontId="14" fillId="8" borderId="12" xfId="0" applyFont="1" applyFill="1" applyBorder="1" applyAlignment="1">
      <alignment horizontal="center" wrapText="1"/>
    </xf>
    <xf numFmtId="4" fontId="14" fillId="33" borderId="13" xfId="0" applyNumberFormat="1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15" fillId="8" borderId="18" xfId="0" applyFont="1" applyFill="1" applyBorder="1" applyAlignment="1">
      <alignment horizontal="right" wrapText="1"/>
    </xf>
    <xf numFmtId="4" fontId="15" fillId="33" borderId="16" xfId="0" applyNumberFormat="1" applyFont="1" applyFill="1" applyBorder="1" applyAlignment="1">
      <alignment/>
    </xf>
    <xf numFmtId="0" fontId="15" fillId="8" borderId="19" xfId="0" applyFont="1" applyFill="1" applyBorder="1" applyAlignment="1">
      <alignment horizontal="right" wrapText="1"/>
    </xf>
    <xf numFmtId="4" fontId="16" fillId="13" borderId="11" xfId="0" applyNumberFormat="1" applyFont="1" applyFill="1" applyBorder="1" applyAlignment="1">
      <alignment/>
    </xf>
    <xf numFmtId="0" fontId="1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0" fontId="14" fillId="34" borderId="12" xfId="0" applyFont="1" applyFill="1" applyBorder="1" applyAlignment="1">
      <alignment horizontal="right" wrapText="1"/>
    </xf>
    <xf numFmtId="0" fontId="14" fillId="34" borderId="15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5" fillId="0" borderId="20" xfId="0" applyFont="1" applyFill="1" applyBorder="1" applyAlignment="1">
      <alignment wrapText="1"/>
    </xf>
    <xf numFmtId="0" fontId="14" fillId="0" borderId="21" xfId="0" applyFont="1" applyFill="1" applyBorder="1" applyAlignment="1">
      <alignment horizontal="right" wrapText="1"/>
    </xf>
    <xf numFmtId="4" fontId="14" fillId="0" borderId="22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14" fillId="33" borderId="22" xfId="0" applyNumberFormat="1" applyFont="1" applyFill="1" applyBorder="1" applyAlignment="1">
      <alignment horizontal="right"/>
    </xf>
    <xf numFmtId="0" fontId="14" fillId="8" borderId="27" xfId="0" applyFont="1" applyFill="1" applyBorder="1" applyAlignment="1">
      <alignment horizontal="center"/>
    </xf>
    <xf numFmtId="0" fontId="2" fillId="33" borderId="23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/>
    </xf>
    <xf numFmtId="0" fontId="17" fillId="0" borderId="0" xfId="0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4" fontId="3" fillId="0" borderId="11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5" fillId="10" borderId="12" xfId="0" applyFont="1" applyFill="1" applyBorder="1" applyAlignment="1">
      <alignment horizontal="center" vertical="center"/>
    </xf>
    <xf numFmtId="0" fontId="25" fillId="10" borderId="27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/>
    </xf>
    <xf numFmtId="0" fontId="22" fillId="33" borderId="13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2" fontId="22" fillId="33" borderId="11" xfId="0" applyNumberFormat="1" applyFont="1" applyFill="1" applyBorder="1" applyAlignment="1">
      <alignment/>
    </xf>
    <xf numFmtId="0" fontId="25" fillId="33" borderId="11" xfId="0" applyFont="1" applyFill="1" applyBorder="1" applyAlignment="1">
      <alignment/>
    </xf>
    <xf numFmtId="4" fontId="22" fillId="33" borderId="11" xfId="0" applyNumberFormat="1" applyFont="1" applyFill="1" applyBorder="1" applyAlignment="1">
      <alignment/>
    </xf>
    <xf numFmtId="4" fontId="22" fillId="33" borderId="11" xfId="0" applyNumberFormat="1" applyFont="1" applyFill="1" applyBorder="1" applyAlignment="1">
      <alignment horizontal="right"/>
    </xf>
    <xf numFmtId="0" fontId="22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4" fontId="25" fillId="0" borderId="11" xfId="0" applyNumberFormat="1" applyFont="1" applyFill="1" applyBorder="1" applyAlignment="1">
      <alignment horizontal="right"/>
    </xf>
    <xf numFmtId="4" fontId="25" fillId="33" borderId="11" xfId="0" applyNumberFormat="1" applyFont="1" applyFill="1" applyBorder="1" applyAlignment="1">
      <alignment horizontal="right"/>
    </xf>
    <xf numFmtId="0" fontId="21" fillId="33" borderId="11" xfId="0" applyFont="1" applyFill="1" applyBorder="1" applyAlignment="1">
      <alignment horizontal="right"/>
    </xf>
    <xf numFmtId="4" fontId="25" fillId="0" borderId="11" xfId="0" applyNumberFormat="1" applyFont="1" applyBorder="1" applyAlignment="1">
      <alignment/>
    </xf>
    <xf numFmtId="0" fontId="22" fillId="33" borderId="11" xfId="0" applyFont="1" applyFill="1" applyBorder="1" applyAlignment="1">
      <alignment horizontal="right"/>
    </xf>
    <xf numFmtId="4" fontId="22" fillId="0" borderId="16" xfId="0" applyNumberFormat="1" applyFont="1" applyBorder="1" applyAlignment="1">
      <alignment/>
    </xf>
    <xf numFmtId="0" fontId="25" fillId="8" borderId="12" xfId="0" applyFont="1" applyFill="1" applyBorder="1" applyAlignment="1">
      <alignment horizontal="right"/>
    </xf>
    <xf numFmtId="4" fontId="25" fillId="33" borderId="12" xfId="0" applyNumberFormat="1" applyFont="1" applyFill="1" applyBorder="1" applyAlignment="1">
      <alignment horizontal="right"/>
    </xf>
    <xf numFmtId="4" fontId="22" fillId="0" borderId="23" xfId="0" applyNumberFormat="1" applyFont="1" applyBorder="1" applyAlignment="1">
      <alignment/>
    </xf>
    <xf numFmtId="0" fontId="25" fillId="33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0" fontId="25" fillId="33" borderId="11" xfId="0" applyFont="1" applyFill="1" applyBorder="1" applyAlignment="1">
      <alignment horizontal="right"/>
    </xf>
    <xf numFmtId="0" fontId="22" fillId="33" borderId="11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2" fillId="33" borderId="1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2" fillId="33" borderId="10" xfId="0" applyFont="1" applyFill="1" applyBorder="1" applyAlignment="1">
      <alignment/>
    </xf>
    <xf numFmtId="0" fontId="25" fillId="34" borderId="13" xfId="0" applyFont="1" applyFill="1" applyBorder="1" applyAlignment="1">
      <alignment horizontal="left"/>
    </xf>
    <xf numFmtId="4" fontId="25" fillId="33" borderId="13" xfId="0" applyNumberFormat="1" applyFont="1" applyFill="1" applyBorder="1" applyAlignment="1">
      <alignment horizontal="right"/>
    </xf>
    <xf numFmtId="0" fontId="25" fillId="34" borderId="13" xfId="0" applyFont="1" applyFill="1" applyBorder="1" applyAlignment="1">
      <alignment/>
    </xf>
    <xf numFmtId="0" fontId="22" fillId="0" borderId="20" xfId="0" applyFont="1" applyFill="1" applyBorder="1" applyAlignment="1">
      <alignment horizontal="left"/>
    </xf>
    <xf numFmtId="4" fontId="22" fillId="0" borderId="21" xfId="0" applyNumberFormat="1" applyFont="1" applyFill="1" applyBorder="1" applyAlignment="1">
      <alignment horizontal="right"/>
    </xf>
    <xf numFmtId="0" fontId="22" fillId="0" borderId="21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4" fontId="22" fillId="0" borderId="22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4" fontId="22" fillId="0" borderId="25" xfId="0" applyNumberFormat="1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5" fillId="33" borderId="2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33" borderId="10" xfId="0" applyFont="1" applyFill="1" applyBorder="1" applyAlignment="1">
      <alignment horizontal="right"/>
    </xf>
    <xf numFmtId="0" fontId="22" fillId="33" borderId="10" xfId="0" applyFont="1" applyFill="1" applyBorder="1" applyAlignment="1">
      <alignment horizontal="right"/>
    </xf>
    <xf numFmtId="4" fontId="25" fillId="0" borderId="16" xfId="0" applyNumberFormat="1" applyFont="1" applyBorder="1" applyAlignment="1">
      <alignment/>
    </xf>
    <xf numFmtId="0" fontId="22" fillId="33" borderId="16" xfId="0" applyFont="1" applyFill="1" applyBorder="1" applyAlignment="1">
      <alignment/>
    </xf>
    <xf numFmtId="4" fontId="22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33" borderId="0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4" fontId="22" fillId="0" borderId="21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4" fontId="22" fillId="0" borderId="0" xfId="0" applyNumberFormat="1" applyFont="1" applyFill="1" applyBorder="1" applyAlignment="1">
      <alignment horizontal="right"/>
    </xf>
    <xf numFmtId="0" fontId="22" fillId="0" borderId="23" xfId="0" applyFont="1" applyFill="1" applyBorder="1" applyAlignment="1">
      <alignment/>
    </xf>
    <xf numFmtId="2" fontId="22" fillId="0" borderId="25" xfId="0" applyNumberFormat="1" applyFont="1" applyFill="1" applyBorder="1" applyAlignment="1">
      <alignment/>
    </xf>
    <xf numFmtId="4" fontId="10" fillId="0" borderId="12" xfId="0" applyNumberFormat="1" applyFont="1" applyBorder="1" applyAlignment="1">
      <alignment/>
    </xf>
    <xf numFmtId="0" fontId="10" fillId="0" borderId="0" xfId="0" applyFont="1" applyAlignment="1">
      <alignment horizontal="right"/>
    </xf>
    <xf numFmtId="4" fontId="10" fillId="0" borderId="12" xfId="0" applyNumberFormat="1" applyFont="1" applyBorder="1" applyAlignment="1">
      <alignment horizontal="right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10" fillId="0" borderId="24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29" xfId="0" applyFont="1" applyFill="1" applyBorder="1" applyAlignment="1">
      <alignment/>
    </xf>
    <xf numFmtId="0" fontId="10" fillId="34" borderId="12" xfId="0" applyFont="1" applyFill="1" applyBorder="1" applyAlignment="1">
      <alignment horizontal="left"/>
    </xf>
    <xf numFmtId="0" fontId="8" fillId="0" borderId="14" xfId="0" applyFont="1" applyBorder="1" applyAlignment="1">
      <alignment wrapText="1"/>
    </xf>
    <xf numFmtId="0" fontId="10" fillId="34" borderId="30" xfId="0" applyFont="1" applyFill="1" applyBorder="1" applyAlignment="1">
      <alignment/>
    </xf>
    <xf numFmtId="4" fontId="11" fillId="13" borderId="12" xfId="0" applyNumberFormat="1" applyFont="1" applyFill="1" applyBorder="1" applyAlignment="1">
      <alignment horizontal="right"/>
    </xf>
    <xf numFmtId="4" fontId="8" fillId="0" borderId="12" xfId="0" applyNumberFormat="1" applyFont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4" fontId="10" fillId="0" borderId="12" xfId="0" applyNumberFormat="1" applyFont="1" applyBorder="1" applyAlignment="1">
      <alignment vertical="center" wrapText="1"/>
    </xf>
    <xf numFmtId="4" fontId="18" fillId="0" borderId="13" xfId="0" applyNumberFormat="1" applyFont="1" applyBorder="1" applyAlignment="1">
      <alignment/>
    </xf>
    <xf numFmtId="0" fontId="18" fillId="0" borderId="28" xfId="0" applyFont="1" applyBorder="1" applyAlignment="1">
      <alignment/>
    </xf>
    <xf numFmtId="4" fontId="18" fillId="0" borderId="11" xfId="0" applyNumberFormat="1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3" fillId="10" borderId="14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18" fillId="0" borderId="31" xfId="0" applyFont="1" applyBorder="1" applyAlignment="1">
      <alignment/>
    </xf>
    <xf numFmtId="4" fontId="18" fillId="0" borderId="16" xfId="0" applyNumberFormat="1" applyFont="1" applyBorder="1" applyAlignment="1">
      <alignment/>
    </xf>
    <xf numFmtId="0" fontId="3" fillId="8" borderId="32" xfId="0" applyFont="1" applyFill="1" applyBorder="1" applyAlignment="1">
      <alignment horizontal="right"/>
    </xf>
    <xf numFmtId="4" fontId="3" fillId="8" borderId="12" xfId="0" applyNumberFormat="1" applyFont="1" applyFill="1" applyBorder="1" applyAlignment="1">
      <alignment/>
    </xf>
    <xf numFmtId="0" fontId="3" fillId="8" borderId="30" xfId="0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10" borderId="27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8" borderId="27" xfId="0" applyNumberFormat="1" applyFont="1" applyFill="1" applyBorder="1" applyAlignment="1">
      <alignment/>
    </xf>
    <xf numFmtId="0" fontId="3" fillId="34" borderId="33" xfId="0" applyFont="1" applyFill="1" applyBorder="1" applyAlignment="1">
      <alignment horizontal="center"/>
    </xf>
    <xf numFmtId="4" fontId="6" fillId="34" borderId="26" xfId="0" applyNumberFormat="1" applyFont="1" applyFill="1" applyBorder="1" applyAlignment="1">
      <alignment/>
    </xf>
    <xf numFmtId="4" fontId="18" fillId="0" borderId="22" xfId="0" applyNumberFormat="1" applyFont="1" applyBorder="1" applyAlignment="1">
      <alignment/>
    </xf>
    <xf numFmtId="4" fontId="18" fillId="0" borderId="23" xfId="0" applyNumberFormat="1" applyFont="1" applyBorder="1" applyAlignment="1">
      <alignment/>
    </xf>
    <xf numFmtId="4" fontId="18" fillId="0" borderId="26" xfId="0" applyNumberFormat="1" applyFont="1" applyBorder="1" applyAlignment="1">
      <alignment/>
    </xf>
    <xf numFmtId="0" fontId="3" fillId="8" borderId="12" xfId="0" applyFont="1" applyFill="1" applyBorder="1" applyAlignment="1">
      <alignment horizontal="right"/>
    </xf>
    <xf numFmtId="4" fontId="6" fillId="34" borderId="12" xfId="0" applyNumberFormat="1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3" fillId="10" borderId="20" xfId="0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2" fontId="3" fillId="10" borderId="13" xfId="0" applyNumberFormat="1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34" borderId="14" xfId="0" applyFont="1" applyFill="1" applyBorder="1" applyAlignment="1">
      <alignment vertical="center"/>
    </xf>
    <xf numFmtId="4" fontId="60" fillId="2" borderId="12" xfId="0" applyNumberFormat="1" applyFont="1" applyFill="1" applyBorder="1" applyAlignment="1">
      <alignment vertical="center"/>
    </xf>
    <xf numFmtId="4" fontId="18" fillId="0" borderId="0" xfId="0" applyNumberFormat="1" applyFont="1" applyAlignment="1">
      <alignment/>
    </xf>
    <xf numFmtId="0" fontId="17" fillId="0" borderId="0" xfId="0" applyFont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vertical="center"/>
    </xf>
    <xf numFmtId="0" fontId="3" fillId="8" borderId="14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3" fillId="10" borderId="34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left" vertical="center"/>
    </xf>
    <xf numFmtId="4" fontId="18" fillId="33" borderId="13" xfId="0" applyNumberFormat="1" applyFont="1" applyFill="1" applyBorder="1" applyAlignment="1">
      <alignment horizontal="right" vertical="center"/>
    </xf>
    <xf numFmtId="0" fontId="18" fillId="33" borderId="21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4" fontId="18" fillId="33" borderId="11" xfId="0" applyNumberFormat="1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24" xfId="0" applyFont="1" applyFill="1" applyBorder="1" applyAlignment="1">
      <alignment horizontal="left" vertical="center"/>
    </xf>
    <xf numFmtId="4" fontId="18" fillId="33" borderId="16" xfId="0" applyNumberFormat="1" applyFont="1" applyFill="1" applyBorder="1" applyAlignment="1">
      <alignment horizontal="right" vertical="center"/>
    </xf>
    <xf numFmtId="0" fontId="18" fillId="33" borderId="25" xfId="0" applyFont="1" applyFill="1" applyBorder="1" applyAlignment="1">
      <alignment horizontal="left" vertical="center"/>
    </xf>
    <xf numFmtId="4" fontId="3" fillId="8" borderId="12" xfId="0" applyNumberFormat="1" applyFont="1" applyFill="1" applyBorder="1" applyAlignment="1">
      <alignment horizontal="right" vertical="center"/>
    </xf>
    <xf numFmtId="4" fontId="3" fillId="2" borderId="12" xfId="0" applyNumberFormat="1" applyFont="1" applyFill="1" applyBorder="1" applyAlignment="1">
      <alignment horizontal="right" vertical="center"/>
    </xf>
    <xf numFmtId="2" fontId="17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26" fillId="1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right" vertical="center"/>
    </xf>
    <xf numFmtId="0" fontId="18" fillId="0" borderId="24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33" borderId="21" xfId="0" applyFont="1" applyFill="1" applyBorder="1" applyAlignment="1">
      <alignment vertical="center"/>
    </xf>
    <xf numFmtId="4" fontId="18" fillId="33" borderId="13" xfId="0" applyNumberFormat="1" applyFont="1" applyFill="1" applyBorder="1" applyAlignment="1">
      <alignment vertical="center"/>
    </xf>
    <xf numFmtId="4" fontId="18" fillId="33" borderId="21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4" fontId="18" fillId="33" borderId="11" xfId="0" applyNumberFormat="1" applyFont="1" applyFill="1" applyBorder="1" applyAlignment="1">
      <alignment vertical="center"/>
    </xf>
    <xf numFmtId="4" fontId="18" fillId="33" borderId="0" xfId="0" applyNumberFormat="1" applyFont="1" applyFill="1" applyBorder="1" applyAlignment="1">
      <alignment vertical="center"/>
    </xf>
    <xf numFmtId="4" fontId="27" fillId="33" borderId="11" xfId="0" applyNumberFormat="1" applyFont="1" applyFill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18" fillId="33" borderId="25" xfId="0" applyFont="1" applyFill="1" applyBorder="1" applyAlignment="1">
      <alignment vertical="center"/>
    </xf>
    <xf numFmtId="4" fontId="18" fillId="33" borderId="16" xfId="0" applyNumberFormat="1" applyFont="1" applyFill="1" applyBorder="1" applyAlignment="1">
      <alignment vertical="center"/>
    </xf>
    <xf numFmtId="4" fontId="18" fillId="33" borderId="25" xfId="0" applyNumberFormat="1" applyFont="1" applyFill="1" applyBorder="1" applyAlignment="1">
      <alignment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4" fontId="26" fillId="8" borderId="12" xfId="0" applyNumberFormat="1" applyFont="1" applyFill="1" applyBorder="1" applyAlignment="1">
      <alignment vertical="center"/>
    </xf>
    <xf numFmtId="4" fontId="26" fillId="2" borderId="16" xfId="0" applyNumberFormat="1" applyFont="1" applyFill="1" applyBorder="1" applyAlignment="1">
      <alignment vertical="center"/>
    </xf>
    <xf numFmtId="4" fontId="26" fillId="2" borderId="25" xfId="0" applyNumberFormat="1" applyFont="1" applyFill="1" applyBorder="1" applyAlignment="1">
      <alignment vertical="center"/>
    </xf>
    <xf numFmtId="4" fontId="26" fillId="2" borderId="12" xfId="0" applyNumberFormat="1" applyFont="1" applyFill="1" applyBorder="1" applyAlignment="1">
      <alignment vertical="center"/>
    </xf>
    <xf numFmtId="4" fontId="26" fillId="2" borderId="15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right"/>
    </xf>
    <xf numFmtId="4" fontId="26" fillId="0" borderId="0" xfId="0" applyNumberFormat="1" applyFont="1" applyFill="1" applyBorder="1" applyAlignment="1">
      <alignment vertical="center"/>
    </xf>
    <xf numFmtId="4" fontId="3" fillId="0" borderId="25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 vertical="center"/>
    </xf>
    <xf numFmtId="4" fontId="60" fillId="8" borderId="16" xfId="0" applyNumberFormat="1" applyFont="1" applyFill="1" applyBorder="1" applyAlignment="1">
      <alignment vertical="center"/>
    </xf>
    <xf numFmtId="4" fontId="60" fillId="0" borderId="23" xfId="0" applyNumberFormat="1" applyFont="1" applyFill="1" applyBorder="1" applyAlignment="1">
      <alignment vertical="center"/>
    </xf>
    <xf numFmtId="4" fontId="60" fillId="0" borderId="26" xfId="0" applyNumberFormat="1" applyFont="1" applyFill="1" applyBorder="1" applyAlignment="1">
      <alignment/>
    </xf>
    <xf numFmtId="0" fontId="18" fillId="0" borderId="11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6" xfId="0" applyFont="1" applyBorder="1" applyAlignment="1">
      <alignment/>
    </xf>
    <xf numFmtId="0" fontId="17" fillId="0" borderId="12" xfId="0" applyFont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 wrapText="1"/>
    </xf>
    <xf numFmtId="4" fontId="6" fillId="13" borderId="12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/>
    </xf>
    <xf numFmtId="2" fontId="3" fillId="0" borderId="12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10" borderId="36" xfId="0" applyFont="1" applyFill="1" applyBorder="1" applyAlignment="1">
      <alignment horizontal="center"/>
    </xf>
    <xf numFmtId="1" fontId="3" fillId="10" borderId="37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1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3" fillId="0" borderId="14" xfId="0" applyFont="1" applyBorder="1" applyAlignment="1">
      <alignment horizontal="right"/>
    </xf>
    <xf numFmtId="4" fontId="3" fillId="0" borderId="27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4" fontId="6" fillId="8" borderId="27" xfId="0" applyNumberFormat="1" applyFont="1" applyFill="1" applyBorder="1" applyAlignment="1">
      <alignment/>
    </xf>
    <xf numFmtId="4" fontId="26" fillId="8" borderId="27" xfId="0" applyNumberFormat="1" applyFont="1" applyFill="1" applyBorder="1" applyAlignment="1">
      <alignment/>
    </xf>
    <xf numFmtId="0" fontId="23" fillId="9" borderId="14" xfId="0" applyFont="1" applyFill="1" applyBorder="1" applyAlignment="1">
      <alignment horizontal="center" vertical="center"/>
    </xf>
    <xf numFmtId="0" fontId="24" fillId="9" borderId="15" xfId="0" applyFont="1" applyFill="1" applyBorder="1" applyAlignment="1">
      <alignment horizontal="center" vertical="center"/>
    </xf>
    <xf numFmtId="0" fontId="24" fillId="9" borderId="2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" fontId="8" fillId="0" borderId="13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9" fillId="9" borderId="14" xfId="0" applyFont="1" applyFill="1" applyBorder="1" applyAlignment="1">
      <alignment horizontal="center"/>
    </xf>
    <xf numFmtId="0" fontId="9" fillId="9" borderId="15" xfId="0" applyFont="1" applyFill="1" applyBorder="1" applyAlignment="1">
      <alignment horizontal="center"/>
    </xf>
    <xf numFmtId="0" fontId="9" fillId="9" borderId="2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27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27" xfId="0" applyFont="1" applyFill="1" applyBorder="1" applyAlignment="1">
      <alignment horizontal="center" vertical="center" wrapText="1"/>
    </xf>
    <xf numFmtId="0" fontId="61" fillId="9" borderId="14" xfId="0" applyFont="1" applyFill="1" applyBorder="1" applyAlignment="1">
      <alignment horizontal="center"/>
    </xf>
    <xf numFmtId="0" fontId="61" fillId="9" borderId="15" xfId="0" applyFont="1" applyFill="1" applyBorder="1" applyAlignment="1">
      <alignment horizontal="center"/>
    </xf>
    <xf numFmtId="0" fontId="61" fillId="9" borderId="27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61" fillId="9" borderId="14" xfId="0" applyFont="1" applyFill="1" applyBorder="1" applyAlignment="1">
      <alignment vertical="center"/>
    </xf>
    <xf numFmtId="0" fontId="61" fillId="9" borderId="15" xfId="0" applyFont="1" applyFill="1" applyBorder="1" applyAlignment="1">
      <alignment vertical="center"/>
    </xf>
    <xf numFmtId="0" fontId="61" fillId="9" borderId="27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9" fillId="9" borderId="14" xfId="0" applyFont="1" applyFill="1" applyBorder="1" applyAlignment="1">
      <alignment horizontal="center" vertical="center"/>
    </xf>
    <xf numFmtId="0" fontId="20" fillId="9" borderId="15" xfId="0" applyFont="1" applyFill="1" applyBorder="1" applyAlignment="1">
      <alignment horizontal="center" vertical="center"/>
    </xf>
    <xf numFmtId="0" fontId="20" fillId="9" borderId="27" xfId="0" applyFont="1" applyFill="1" applyBorder="1" applyAlignment="1">
      <alignment horizontal="center" vertical="center"/>
    </xf>
    <xf numFmtId="0" fontId="19" fillId="9" borderId="15" xfId="0" applyFont="1" applyFill="1" applyBorder="1" applyAlignment="1">
      <alignment horizontal="center" vertical="center"/>
    </xf>
    <xf numFmtId="0" fontId="19" fillId="9" borderId="27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/>
    </xf>
    <xf numFmtId="0" fontId="19" fillId="9" borderId="14" xfId="0" applyFont="1" applyFill="1" applyBorder="1" applyAlignment="1">
      <alignment horizontal="center"/>
    </xf>
    <xf numFmtId="0" fontId="19" fillId="9" borderId="15" xfId="0" applyFont="1" applyFill="1" applyBorder="1" applyAlignment="1">
      <alignment horizontal="center"/>
    </xf>
    <xf numFmtId="0" fontId="19" fillId="9" borderId="27" xfId="0" applyFont="1" applyFill="1" applyBorder="1" applyAlignment="1">
      <alignment horizontal="center"/>
    </xf>
    <xf numFmtId="0" fontId="3" fillId="10" borderId="38" xfId="0" applyFont="1" applyFill="1" applyBorder="1" applyAlignment="1">
      <alignment horizontal="center"/>
    </xf>
    <xf numFmtId="0" fontId="3" fillId="10" borderId="39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10" borderId="2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1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4" fillId="0" borderId="13" xfId="0" applyFont="1" applyBorder="1" applyAlignment="1" applyProtection="1">
      <alignment horizontal="center"/>
      <protection locked="0"/>
    </xf>
    <xf numFmtId="4" fontId="2" fillId="33" borderId="11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/>
      <protection locked="0"/>
    </xf>
    <xf numFmtId="4" fontId="2" fillId="33" borderId="16" xfId="0" applyNumberFormat="1" applyFont="1" applyFill="1" applyBorder="1" applyAlignment="1" applyProtection="1">
      <alignment horizontal="right"/>
      <protection locked="0"/>
    </xf>
    <xf numFmtId="0" fontId="14" fillId="0" borderId="13" xfId="0" applyFont="1" applyBorder="1" applyAlignment="1" applyProtection="1">
      <alignment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4" fontId="2" fillId="33" borderId="16" xfId="0" applyNumberFormat="1" applyFont="1" applyFill="1" applyBorder="1" applyAlignment="1" applyProtection="1">
      <alignment/>
      <protection locked="0"/>
    </xf>
    <xf numFmtId="4" fontId="14" fillId="33" borderId="11" xfId="0" applyNumberFormat="1" applyFont="1" applyFill="1" applyBorder="1" applyAlignment="1" applyProtection="1">
      <alignment/>
      <protection locked="0"/>
    </xf>
    <xf numFmtId="4" fontId="2" fillId="0" borderId="11" xfId="0" applyNumberFormat="1" applyFont="1" applyBorder="1" applyAlignment="1" applyProtection="1">
      <alignment vertical="top"/>
      <protection locked="0"/>
    </xf>
    <xf numFmtId="4" fontId="2" fillId="33" borderId="13" xfId="0" applyNumberFormat="1" applyFont="1" applyFill="1" applyBorder="1" applyAlignment="1" applyProtection="1">
      <alignment horizontal="center"/>
      <protection locked="0"/>
    </xf>
    <xf numFmtId="4" fontId="2" fillId="0" borderId="11" xfId="0" applyNumberFormat="1" applyFont="1" applyBorder="1" applyAlignment="1" applyProtection="1">
      <alignment/>
      <protection locked="0"/>
    </xf>
    <xf numFmtId="4" fontId="2" fillId="33" borderId="13" xfId="0" applyNumberFormat="1" applyFont="1" applyFill="1" applyBorder="1" applyAlignment="1" applyProtection="1">
      <alignment/>
      <protection locked="0"/>
    </xf>
    <xf numFmtId="4" fontId="14" fillId="0" borderId="13" xfId="0" applyNumberFormat="1" applyFont="1" applyBorder="1" applyAlignment="1" applyProtection="1">
      <alignment/>
      <protection locked="0"/>
    </xf>
    <xf numFmtId="4" fontId="14" fillId="33" borderId="16" xfId="0" applyNumberFormat="1" applyFont="1" applyFill="1" applyBorder="1" applyAlignment="1" applyProtection="1">
      <alignment/>
      <protection locked="0"/>
    </xf>
    <xf numFmtId="4" fontId="14" fillId="33" borderId="13" xfId="0" applyNumberFormat="1" applyFont="1" applyFill="1" applyBorder="1" applyAlignment="1" applyProtection="1">
      <alignment/>
      <protection locked="0"/>
    </xf>
    <xf numFmtId="4" fontId="5" fillId="0" borderId="21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4" fontId="5" fillId="0" borderId="25" xfId="0" applyNumberFormat="1" applyFont="1" applyFill="1" applyBorder="1" applyAlignment="1" applyProtection="1">
      <alignment/>
      <protection locked="0"/>
    </xf>
    <xf numFmtId="4" fontId="22" fillId="33" borderId="11" xfId="0" applyNumberFormat="1" applyFont="1" applyFill="1" applyBorder="1" applyAlignment="1" applyProtection="1">
      <alignment/>
      <protection locked="0"/>
    </xf>
    <xf numFmtId="4" fontId="22" fillId="33" borderId="11" xfId="0" applyNumberFormat="1" applyFont="1" applyFill="1" applyBorder="1" applyAlignment="1" applyProtection="1">
      <alignment horizontal="right"/>
      <protection locked="0"/>
    </xf>
    <xf numFmtId="4" fontId="22" fillId="0" borderId="13" xfId="0" applyNumberFormat="1" applyFont="1" applyBorder="1" applyAlignment="1" applyProtection="1">
      <alignment/>
      <protection locked="0"/>
    </xf>
    <xf numFmtId="4" fontId="22" fillId="0" borderId="16" xfId="0" applyNumberFormat="1" applyFont="1" applyBorder="1" applyAlignment="1" applyProtection="1">
      <alignment/>
      <protection locked="0"/>
    </xf>
    <xf numFmtId="4" fontId="22" fillId="33" borderId="16" xfId="0" applyNumberFormat="1" applyFont="1" applyFill="1" applyBorder="1" applyAlignment="1" applyProtection="1">
      <alignment horizontal="right"/>
      <protection locked="0"/>
    </xf>
    <xf numFmtId="0" fontId="22" fillId="0" borderId="21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25" xfId="0" applyFont="1" applyFill="1" applyBorder="1" applyAlignment="1" applyProtection="1">
      <alignment/>
      <protection locked="0"/>
    </xf>
    <xf numFmtId="4" fontId="22" fillId="0" borderId="23" xfId="0" applyNumberFormat="1" applyFont="1" applyFill="1" applyBorder="1" applyAlignment="1" applyProtection="1">
      <alignment horizontal="right"/>
      <protection locked="0"/>
    </xf>
    <xf numFmtId="4" fontId="22" fillId="0" borderId="22" xfId="0" applyNumberFormat="1" applyFont="1" applyFill="1" applyBorder="1" applyAlignment="1" applyProtection="1">
      <alignment horizontal="right"/>
      <protection locked="0"/>
    </xf>
    <xf numFmtId="4" fontId="22" fillId="0" borderId="23" xfId="0" applyNumberFormat="1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showGridLines="0" tabSelected="1" zoomScalePageLayoutView="0" workbookViewId="0" topLeftCell="A1">
      <selection activeCell="B2" sqref="B2:G2"/>
    </sheetView>
  </sheetViews>
  <sheetFormatPr defaultColWidth="11.421875" defaultRowHeight="13.5" customHeight="1"/>
  <cols>
    <col min="1" max="1" width="3.7109375" style="65" customWidth="1"/>
    <col min="2" max="2" width="30.7109375" style="65" customWidth="1"/>
    <col min="3" max="5" width="9.7109375" style="65" customWidth="1"/>
    <col min="6" max="6" width="30.7109375" style="65" customWidth="1"/>
    <col min="7" max="7" width="9.7109375" style="65" customWidth="1"/>
    <col min="8" max="16384" width="11.421875" style="65" customWidth="1"/>
  </cols>
  <sheetData>
    <row r="1" spans="2:3" ht="13.5" customHeight="1" thickBot="1">
      <c r="B1" s="63"/>
      <c r="C1" s="64"/>
    </row>
    <row r="2" spans="2:7" ht="13.5" customHeight="1" thickBot="1">
      <c r="B2" s="277" t="s">
        <v>256</v>
      </c>
      <c r="C2" s="278"/>
      <c r="D2" s="278"/>
      <c r="E2" s="278"/>
      <c r="F2" s="278"/>
      <c r="G2" s="279"/>
    </row>
    <row r="3" spans="2:7" ht="13.5" customHeight="1" thickBot="1">
      <c r="B3" s="66" t="s">
        <v>52</v>
      </c>
      <c r="C3" s="67" t="s">
        <v>263</v>
      </c>
      <c r="D3" s="67" t="s">
        <v>53</v>
      </c>
      <c r="E3" s="67" t="s">
        <v>262</v>
      </c>
      <c r="F3" s="66" t="s">
        <v>54</v>
      </c>
      <c r="G3" s="67" t="s">
        <v>25</v>
      </c>
    </row>
    <row r="4" spans="2:7" ht="13.5" customHeight="1">
      <c r="B4" s="68" t="s">
        <v>56</v>
      </c>
      <c r="C4" s="69"/>
      <c r="D4" s="69"/>
      <c r="E4" s="69"/>
      <c r="F4" s="68" t="s">
        <v>57</v>
      </c>
      <c r="G4" s="69"/>
    </row>
    <row r="5" spans="2:7" ht="13.5" customHeight="1">
      <c r="B5" s="70" t="s">
        <v>81</v>
      </c>
      <c r="C5" s="71"/>
      <c r="D5" s="71"/>
      <c r="E5" s="72"/>
      <c r="F5" s="73"/>
      <c r="G5" s="71"/>
    </row>
    <row r="6" spans="2:7" ht="13.5" customHeight="1">
      <c r="B6" s="71" t="s">
        <v>173</v>
      </c>
      <c r="C6" s="359"/>
      <c r="D6" s="359"/>
      <c r="E6" s="359"/>
      <c r="F6" s="71" t="s">
        <v>58</v>
      </c>
      <c r="G6" s="359"/>
    </row>
    <row r="7" spans="2:7" ht="13.5" customHeight="1">
      <c r="B7" s="71" t="s">
        <v>174</v>
      </c>
      <c r="C7" s="359"/>
      <c r="D7" s="359"/>
      <c r="E7" s="359"/>
      <c r="F7" s="71" t="s">
        <v>60</v>
      </c>
      <c r="G7" s="359"/>
    </row>
    <row r="8" spans="2:7" ht="13.5" customHeight="1">
      <c r="B8" s="71" t="s">
        <v>179</v>
      </c>
      <c r="C8" s="360"/>
      <c r="D8" s="360"/>
      <c r="E8" s="359"/>
      <c r="F8" s="76"/>
      <c r="G8" s="75"/>
    </row>
    <row r="9" spans="2:7" ht="13.5" customHeight="1">
      <c r="B9" s="71" t="s">
        <v>175</v>
      </c>
      <c r="C9" s="360"/>
      <c r="D9" s="360"/>
      <c r="E9" s="359"/>
      <c r="F9" s="71" t="s">
        <v>62</v>
      </c>
      <c r="G9" s="360"/>
    </row>
    <row r="10" spans="2:7" ht="13.5" customHeight="1">
      <c r="B10" s="71" t="s">
        <v>176</v>
      </c>
      <c r="C10" s="360"/>
      <c r="D10" s="360"/>
      <c r="E10" s="359"/>
      <c r="F10" s="71" t="s">
        <v>64</v>
      </c>
      <c r="G10" s="360"/>
    </row>
    <row r="11" spans="2:7" ht="13.5" customHeight="1">
      <c r="B11" s="71" t="s">
        <v>177</v>
      </c>
      <c r="C11" s="360"/>
      <c r="D11" s="360"/>
      <c r="E11" s="359"/>
      <c r="F11" s="71" t="s">
        <v>196</v>
      </c>
      <c r="G11" s="360"/>
    </row>
    <row r="12" spans="2:7" ht="13.5" customHeight="1">
      <c r="B12" s="71" t="s">
        <v>178</v>
      </c>
      <c r="C12" s="360"/>
      <c r="D12" s="360"/>
      <c r="E12" s="359"/>
      <c r="F12" s="71" t="s">
        <v>197</v>
      </c>
      <c r="G12" s="360"/>
    </row>
    <row r="13" spans="2:7" ht="13.5" customHeight="1">
      <c r="B13" s="70" t="s">
        <v>131</v>
      </c>
      <c r="C13" s="75"/>
      <c r="D13" s="75"/>
      <c r="E13" s="74"/>
      <c r="F13" s="71" t="s">
        <v>66</v>
      </c>
      <c r="G13" s="360"/>
    </row>
    <row r="14" spans="2:7" ht="13.5" customHeight="1">
      <c r="B14" s="71" t="s">
        <v>59</v>
      </c>
      <c r="C14" s="360"/>
      <c r="D14" s="360"/>
      <c r="E14" s="359"/>
      <c r="F14" s="71"/>
      <c r="G14" s="75"/>
    </row>
    <row r="15" spans="2:7" ht="13.5" customHeight="1">
      <c r="B15" s="71" t="s">
        <v>61</v>
      </c>
      <c r="C15" s="360"/>
      <c r="D15" s="360"/>
      <c r="E15" s="359"/>
      <c r="F15" s="77" t="s">
        <v>212</v>
      </c>
      <c r="G15" s="78">
        <f>E46-SUM(G6:G13)-G17-G18-G27-G45</f>
        <v>0</v>
      </c>
    </row>
    <row r="16" spans="2:7" ht="13.5" customHeight="1">
      <c r="B16" s="71" t="s">
        <v>63</v>
      </c>
      <c r="C16" s="360"/>
      <c r="D16" s="360"/>
      <c r="E16" s="359"/>
      <c r="F16" s="76"/>
      <c r="G16" s="79"/>
    </row>
    <row r="17" spans="2:7" ht="13.5" customHeight="1">
      <c r="B17" s="71" t="s">
        <v>65</v>
      </c>
      <c r="C17" s="360"/>
      <c r="D17" s="360"/>
      <c r="E17" s="359"/>
      <c r="F17" s="71" t="s">
        <v>198</v>
      </c>
      <c r="G17" s="360"/>
    </row>
    <row r="18" spans="2:7" ht="13.5" customHeight="1">
      <c r="B18" s="71" t="s">
        <v>180</v>
      </c>
      <c r="C18" s="360"/>
      <c r="D18" s="360"/>
      <c r="E18" s="359"/>
      <c r="F18" s="71" t="s">
        <v>80</v>
      </c>
      <c r="G18" s="360"/>
    </row>
    <row r="19" spans="2:7" ht="13.5" customHeight="1">
      <c r="B19" s="71" t="s">
        <v>181</v>
      </c>
      <c r="C19" s="360"/>
      <c r="D19" s="360"/>
      <c r="E19" s="359"/>
      <c r="F19" s="71"/>
      <c r="G19" s="75"/>
    </row>
    <row r="20" spans="2:7" ht="13.5" customHeight="1">
      <c r="B20" s="70" t="s">
        <v>133</v>
      </c>
      <c r="C20" s="75"/>
      <c r="D20" s="75"/>
      <c r="E20" s="74"/>
      <c r="F20" s="71"/>
      <c r="G20" s="75"/>
    </row>
    <row r="21" spans="2:7" ht="13.5" customHeight="1">
      <c r="B21" s="71" t="s">
        <v>185</v>
      </c>
      <c r="C21" s="360"/>
      <c r="D21" s="360"/>
      <c r="E21" s="359"/>
      <c r="F21" s="80" t="s">
        <v>211</v>
      </c>
      <c r="G21" s="81">
        <f>SUM(G6:G13)+G17+G18</f>
        <v>0</v>
      </c>
    </row>
    <row r="22" spans="2:7" ht="13.5" customHeight="1">
      <c r="B22" s="71" t="s">
        <v>186</v>
      </c>
      <c r="C22" s="360"/>
      <c r="D22" s="360"/>
      <c r="E22" s="359"/>
      <c r="F22" s="82"/>
      <c r="G22" s="81"/>
    </row>
    <row r="23" spans="2:7" ht="13.5" customHeight="1" thickBot="1">
      <c r="B23" s="71" t="s">
        <v>183</v>
      </c>
      <c r="C23" s="360"/>
      <c r="D23" s="360"/>
      <c r="E23" s="359"/>
      <c r="F23" s="76"/>
      <c r="G23" s="83"/>
    </row>
    <row r="24" spans="2:7" ht="13.5" customHeight="1" thickBot="1">
      <c r="B24" s="71" t="s">
        <v>182</v>
      </c>
      <c r="C24" s="360"/>
      <c r="D24" s="360"/>
      <c r="E24" s="359"/>
      <c r="F24" s="84" t="s">
        <v>40</v>
      </c>
      <c r="G24" s="85">
        <f>G21+G15</f>
        <v>0</v>
      </c>
    </row>
    <row r="25" spans="2:7" ht="13.5" customHeight="1">
      <c r="B25" s="71" t="s">
        <v>67</v>
      </c>
      <c r="C25" s="360"/>
      <c r="D25" s="360"/>
      <c r="E25" s="359"/>
      <c r="F25" s="71" t="s">
        <v>199</v>
      </c>
      <c r="G25" s="369"/>
    </row>
    <row r="26" spans="2:7" ht="13.5" customHeight="1" thickBot="1">
      <c r="B26" s="71" t="s">
        <v>184</v>
      </c>
      <c r="C26" s="360"/>
      <c r="D26" s="360"/>
      <c r="E26" s="359"/>
      <c r="F26" s="71" t="s">
        <v>200</v>
      </c>
      <c r="G26" s="369"/>
    </row>
    <row r="27" spans="2:7" ht="13.5" customHeight="1" thickBot="1">
      <c r="B27" s="84" t="s">
        <v>40</v>
      </c>
      <c r="C27" s="85">
        <f>SUM(C5:C26)</f>
        <v>0</v>
      </c>
      <c r="D27" s="85">
        <f>SUM(D5:D26)</f>
        <v>0</v>
      </c>
      <c r="E27" s="85">
        <f>SUM(E5:E26)</f>
        <v>0</v>
      </c>
      <c r="F27" s="84" t="s">
        <v>41</v>
      </c>
      <c r="G27" s="85">
        <f>G25+G26</f>
        <v>0</v>
      </c>
    </row>
    <row r="28" spans="2:7" ht="13.5" customHeight="1">
      <c r="B28" s="68" t="s">
        <v>68</v>
      </c>
      <c r="C28" s="75"/>
      <c r="D28" s="75"/>
      <c r="E28" s="75"/>
      <c r="F28" s="87" t="s">
        <v>226</v>
      </c>
      <c r="G28" s="86"/>
    </row>
    <row r="29" spans="2:7" ht="13.5" customHeight="1">
      <c r="B29" s="88" t="s">
        <v>192</v>
      </c>
      <c r="C29" s="75"/>
      <c r="D29" s="75"/>
      <c r="E29" s="75"/>
      <c r="F29" s="89"/>
      <c r="G29" s="75"/>
    </row>
    <row r="30" spans="2:7" ht="13.5" customHeight="1">
      <c r="B30" s="90" t="s">
        <v>187</v>
      </c>
      <c r="C30" s="360"/>
      <c r="D30" s="360"/>
      <c r="E30" s="360"/>
      <c r="F30" s="91" t="s">
        <v>201</v>
      </c>
      <c r="G30" s="360"/>
    </row>
    <row r="31" spans="2:7" ht="13.5" customHeight="1">
      <c r="B31" s="90" t="s">
        <v>188</v>
      </c>
      <c r="C31" s="360"/>
      <c r="D31" s="360"/>
      <c r="E31" s="360"/>
      <c r="F31" s="91" t="s">
        <v>202</v>
      </c>
      <c r="G31" s="360"/>
    </row>
    <row r="32" spans="2:7" ht="13.5" customHeight="1">
      <c r="B32" s="90" t="s">
        <v>189</v>
      </c>
      <c r="C32" s="360"/>
      <c r="D32" s="360"/>
      <c r="E32" s="360"/>
      <c r="F32" s="71" t="s">
        <v>258</v>
      </c>
      <c r="G32" s="360"/>
    </row>
    <row r="33" spans="2:7" ht="13.5" customHeight="1">
      <c r="B33" s="71" t="s">
        <v>69</v>
      </c>
      <c r="C33" s="360"/>
      <c r="D33" s="360"/>
      <c r="E33" s="360"/>
      <c r="F33" s="91" t="s">
        <v>224</v>
      </c>
      <c r="G33" s="360"/>
    </row>
    <row r="34" spans="2:7" ht="13.5" customHeight="1">
      <c r="B34" s="70" t="s">
        <v>190</v>
      </c>
      <c r="C34" s="360"/>
      <c r="D34" s="360"/>
      <c r="E34" s="360"/>
      <c r="F34" s="70" t="s">
        <v>72</v>
      </c>
      <c r="G34" s="360"/>
    </row>
    <row r="35" spans="2:7" ht="13.5" customHeight="1">
      <c r="B35" s="70" t="s">
        <v>191</v>
      </c>
      <c r="C35" s="75"/>
      <c r="D35" s="75"/>
      <c r="E35" s="75"/>
      <c r="F35" s="70" t="s">
        <v>203</v>
      </c>
      <c r="G35" s="75"/>
    </row>
    <row r="36" spans="2:7" ht="13.5" customHeight="1">
      <c r="B36" s="71" t="s">
        <v>71</v>
      </c>
      <c r="C36" s="360"/>
      <c r="D36" s="360"/>
      <c r="E36" s="360"/>
      <c r="F36" s="71" t="s">
        <v>74</v>
      </c>
      <c r="G36" s="360"/>
    </row>
    <row r="37" spans="2:7" ht="13.5" customHeight="1">
      <c r="B37" s="71" t="s">
        <v>73</v>
      </c>
      <c r="C37" s="360"/>
      <c r="D37" s="360"/>
      <c r="E37" s="360"/>
      <c r="F37" s="92" t="s">
        <v>76</v>
      </c>
      <c r="G37" s="360"/>
    </row>
    <row r="38" spans="2:7" ht="13.5" customHeight="1">
      <c r="B38" s="71" t="s">
        <v>193</v>
      </c>
      <c r="C38" s="360"/>
      <c r="D38" s="360"/>
      <c r="E38" s="360"/>
      <c r="F38" s="92" t="s">
        <v>204</v>
      </c>
      <c r="G38" s="360"/>
    </row>
    <row r="39" spans="2:7" ht="13.5" customHeight="1">
      <c r="B39" s="71" t="s">
        <v>232</v>
      </c>
      <c r="C39" s="360"/>
      <c r="D39" s="360"/>
      <c r="E39" s="360"/>
      <c r="F39" s="93" t="s">
        <v>205</v>
      </c>
      <c r="G39" s="75"/>
    </row>
    <row r="40" spans="2:7" ht="13.5" customHeight="1">
      <c r="B40" s="71" t="s">
        <v>77</v>
      </c>
      <c r="C40" s="360"/>
      <c r="D40" s="360"/>
      <c r="E40" s="360"/>
      <c r="F40" s="92" t="s">
        <v>78</v>
      </c>
      <c r="G40" s="360"/>
    </row>
    <row r="41" spans="2:7" ht="13.5" customHeight="1">
      <c r="B41" s="71" t="s">
        <v>209</v>
      </c>
      <c r="C41" s="360"/>
      <c r="D41" s="360"/>
      <c r="E41" s="360"/>
      <c r="F41" s="92" t="s">
        <v>206</v>
      </c>
      <c r="G41" s="360"/>
    </row>
    <row r="42" spans="2:7" ht="13.5" customHeight="1">
      <c r="B42" s="71" t="s">
        <v>236</v>
      </c>
      <c r="C42" s="360"/>
      <c r="D42" s="360"/>
      <c r="E42" s="360"/>
      <c r="F42" s="94" t="s">
        <v>223</v>
      </c>
      <c r="G42" s="360"/>
    </row>
    <row r="43" spans="2:7" ht="13.5" customHeight="1">
      <c r="B43" s="71" t="s">
        <v>194</v>
      </c>
      <c r="C43" s="360"/>
      <c r="D43" s="360"/>
      <c r="E43" s="360"/>
      <c r="F43" s="92" t="s">
        <v>208</v>
      </c>
      <c r="G43" s="360"/>
    </row>
    <row r="44" spans="2:7" ht="13.5" customHeight="1" thickBot="1">
      <c r="B44" s="71" t="s">
        <v>195</v>
      </c>
      <c r="C44" s="360"/>
      <c r="D44" s="360"/>
      <c r="E44" s="360"/>
      <c r="F44" s="71" t="s">
        <v>210</v>
      </c>
      <c r="G44" s="360"/>
    </row>
    <row r="45" spans="2:7" ht="13.5" customHeight="1" thickBot="1">
      <c r="B45" s="84" t="s">
        <v>41</v>
      </c>
      <c r="C45" s="85">
        <f>SUM(C30:C44)</f>
        <v>0</v>
      </c>
      <c r="D45" s="85">
        <f>SUM(D30:D44)</f>
        <v>0</v>
      </c>
      <c r="E45" s="85">
        <f>SUM(E30:E44)</f>
        <v>0</v>
      </c>
      <c r="F45" s="84" t="s">
        <v>42</v>
      </c>
      <c r="G45" s="85">
        <f>SUM(G32:G44)</f>
        <v>0</v>
      </c>
    </row>
    <row r="46" spans="2:7" ht="13.5" customHeight="1" thickBot="1">
      <c r="B46" s="95" t="s">
        <v>79</v>
      </c>
      <c r="C46" s="96">
        <f>C27+C45</f>
        <v>0</v>
      </c>
      <c r="D46" s="96">
        <f>D27+D45</f>
        <v>0</v>
      </c>
      <c r="E46" s="96">
        <f>E27+E45</f>
        <v>0</v>
      </c>
      <c r="F46" s="97" t="s">
        <v>79</v>
      </c>
      <c r="G46" s="96">
        <f>E46</f>
        <v>0</v>
      </c>
    </row>
    <row r="47" spans="2:7" ht="13.5" customHeight="1">
      <c r="B47" s="98" t="s">
        <v>237</v>
      </c>
      <c r="C47" s="99"/>
      <c r="D47" s="364"/>
      <c r="E47" s="100"/>
      <c r="F47" s="101" t="s">
        <v>260</v>
      </c>
      <c r="G47" s="102"/>
    </row>
    <row r="48" spans="2:7" ht="13.5" customHeight="1">
      <c r="B48" s="103" t="s">
        <v>233</v>
      </c>
      <c r="C48" s="104"/>
      <c r="D48" s="365"/>
      <c r="E48" s="105"/>
      <c r="F48" s="106" t="s">
        <v>261</v>
      </c>
      <c r="G48" s="367"/>
    </row>
    <row r="49" spans="2:7" ht="13.5" customHeight="1" thickBot="1">
      <c r="B49" s="107" t="s">
        <v>227</v>
      </c>
      <c r="C49" s="108"/>
      <c r="D49" s="366"/>
      <c r="E49" s="109"/>
      <c r="F49" s="109"/>
      <c r="G49" s="110"/>
    </row>
  </sheetData>
  <sheetProtection sheet="1"/>
  <mergeCells count="1">
    <mergeCell ref="B2:G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34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59" customWidth="1"/>
    <col min="2" max="2" width="48.7109375" style="59" customWidth="1"/>
    <col min="3" max="5" width="13.7109375" style="59" customWidth="1"/>
    <col min="6" max="16384" width="11.421875" style="59" customWidth="1"/>
  </cols>
  <sheetData>
    <row r="1" spans="2:3" ht="16.5" thickBot="1">
      <c r="B1" s="57"/>
      <c r="C1" s="58"/>
    </row>
    <row r="2" spans="2:5" ht="16.5" thickBot="1">
      <c r="B2" s="311" t="s">
        <v>320</v>
      </c>
      <c r="C2" s="312"/>
      <c r="D2" s="312"/>
      <c r="E2" s="313"/>
    </row>
    <row r="3" spans="2:5" ht="16.5" thickBot="1">
      <c r="B3" s="318" t="s">
        <v>101</v>
      </c>
      <c r="C3" s="314" t="s">
        <v>319</v>
      </c>
      <c r="D3" s="314"/>
      <c r="E3" s="315"/>
    </row>
    <row r="4" spans="2:5" ht="15.75">
      <c r="B4" s="319"/>
      <c r="C4" s="262" t="s">
        <v>102</v>
      </c>
      <c r="D4" s="262" t="s">
        <v>103</v>
      </c>
      <c r="E4" s="262" t="s">
        <v>104</v>
      </c>
    </row>
    <row r="5" spans="2:5" ht="16.5" thickBot="1">
      <c r="B5" s="320"/>
      <c r="C5" s="263">
        <v>1</v>
      </c>
      <c r="D5" s="263">
        <v>2</v>
      </c>
      <c r="E5" s="263" t="s">
        <v>105</v>
      </c>
    </row>
    <row r="6" spans="2:5" ht="15.75" customHeight="1">
      <c r="B6" s="268" t="s">
        <v>106</v>
      </c>
      <c r="C6" s="252"/>
      <c r="D6" s="265"/>
      <c r="E6" s="250"/>
    </row>
    <row r="7" spans="2:5" ht="15.75" customHeight="1">
      <c r="B7" s="269" t="s">
        <v>107</v>
      </c>
      <c r="C7" s="250"/>
      <c r="D7" s="266"/>
      <c r="E7" s="250"/>
    </row>
    <row r="8" spans="2:5" ht="15.75" customHeight="1">
      <c r="B8" s="270" t="s">
        <v>108</v>
      </c>
      <c r="C8" s="148">
        <f>('Bilan N+1'!C30+'Bilan N+1'!C32)-('Bilan N'!C30+'Bilan N'!C32)</f>
        <v>0</v>
      </c>
      <c r="D8" s="266"/>
      <c r="E8" s="257"/>
    </row>
    <row r="9" spans="2:5" ht="15.75">
      <c r="B9" s="270" t="s">
        <v>109</v>
      </c>
      <c r="C9" s="148"/>
      <c r="D9" s="266"/>
      <c r="E9" s="257"/>
    </row>
    <row r="10" spans="2:5" ht="31.5">
      <c r="B10" s="267" t="s">
        <v>146</v>
      </c>
      <c r="C10" s="148">
        <f>'Bilan N+1'!C36-'Bilan N'!C36</f>
        <v>0</v>
      </c>
      <c r="D10" s="266"/>
      <c r="E10" s="257"/>
    </row>
    <row r="11" spans="2:5" ht="15.75" customHeight="1">
      <c r="B11" s="269" t="s">
        <v>110</v>
      </c>
      <c r="C11" s="250"/>
      <c r="D11" s="266"/>
      <c r="E11" s="257"/>
    </row>
    <row r="12" spans="2:5" ht="15.75" customHeight="1">
      <c r="B12" s="270" t="s">
        <v>111</v>
      </c>
      <c r="C12" s="148"/>
      <c r="D12" s="266"/>
      <c r="E12" s="257"/>
    </row>
    <row r="13" spans="2:5" ht="32.25" thickBot="1">
      <c r="B13" s="267" t="s">
        <v>147</v>
      </c>
      <c r="C13" s="250"/>
      <c r="D13" s="170">
        <f>('Bilan N+1'!G36+'Bilan N+1'!G37+'Bilan N+1'!G38+'Bilan N+1'!G43+'Bilan N+1'!G44)-('Bilan N'!G36+'Bilan N'!G37+'Bilan N'!G38+'Bilan N'!G43)</f>
        <v>0</v>
      </c>
      <c r="E13" s="257"/>
    </row>
    <row r="14" spans="2:5" ht="15.75" customHeight="1" thickBot="1">
      <c r="B14" s="271" t="s">
        <v>82</v>
      </c>
      <c r="C14" s="258">
        <f>SUM(C8:C13)</f>
        <v>0</v>
      </c>
      <c r="D14" s="258">
        <f>SUM(D8:D13)</f>
        <v>0</v>
      </c>
      <c r="E14" s="257"/>
    </row>
    <row r="15" spans="2:5" ht="15.75" customHeight="1" thickBot="1">
      <c r="B15" s="316" t="s">
        <v>112</v>
      </c>
      <c r="C15" s="317"/>
      <c r="D15" s="317"/>
      <c r="E15" s="158">
        <f>D14-C14</f>
        <v>0</v>
      </c>
    </row>
    <row r="16" spans="2:5" ht="15.75" customHeight="1">
      <c r="B16" s="264" t="s">
        <v>113</v>
      </c>
      <c r="C16" s="252"/>
      <c r="D16" s="265"/>
      <c r="E16" s="260"/>
    </row>
    <row r="17" spans="2:5" ht="15.75" customHeight="1">
      <c r="B17" s="250" t="s">
        <v>114</v>
      </c>
      <c r="C17" s="148"/>
      <c r="D17" s="170">
        <f>'Bilan N'!C39-('Bilan N+1'!C37+'Bilan N+1'!C39)</f>
        <v>0</v>
      </c>
      <c r="E17" s="60"/>
    </row>
    <row r="18" spans="2:5" ht="15.75" customHeight="1" thickBot="1">
      <c r="B18" s="253" t="s">
        <v>115</v>
      </c>
      <c r="C18" s="156"/>
      <c r="D18" s="171">
        <f>'Bilan N+1'!G42-'Bilan N'!G42</f>
        <v>0</v>
      </c>
      <c r="E18" s="60"/>
    </row>
    <row r="19" spans="2:5" ht="15.75" customHeight="1" thickBot="1">
      <c r="B19" s="271" t="s">
        <v>82</v>
      </c>
      <c r="C19" s="251">
        <f>SUM(C17:C18)</f>
        <v>0</v>
      </c>
      <c r="D19" s="251">
        <f>SUM(D17:D18)</f>
        <v>0</v>
      </c>
      <c r="E19" s="61"/>
    </row>
    <row r="20" spans="2:5" ht="15.75" customHeight="1" thickBot="1">
      <c r="B20" s="336" t="s">
        <v>116</v>
      </c>
      <c r="C20" s="337"/>
      <c r="D20" s="338"/>
      <c r="E20" s="158">
        <f>D19-C19</f>
        <v>0</v>
      </c>
    </row>
    <row r="21" spans="2:5" ht="15.75" customHeight="1" thickBot="1">
      <c r="B21" s="321" t="s">
        <v>117</v>
      </c>
      <c r="C21" s="322"/>
      <c r="D21" s="323"/>
      <c r="E21" s="272"/>
    </row>
    <row r="22" spans="2:5" ht="15.75" customHeight="1" thickBot="1">
      <c r="B22" s="324" t="s">
        <v>149</v>
      </c>
      <c r="C22" s="325"/>
      <c r="D22" s="326"/>
      <c r="E22" s="166">
        <f>IF(E15+E20&lt;0,(E15+E20),0)</f>
        <v>0</v>
      </c>
    </row>
    <row r="23" spans="2:5" ht="15.75" customHeight="1" thickBot="1">
      <c r="B23" s="324" t="s">
        <v>118</v>
      </c>
      <c r="C23" s="325"/>
      <c r="D23" s="326"/>
      <c r="E23" s="259"/>
    </row>
    <row r="24" spans="2:5" ht="15.75" customHeight="1" thickBot="1">
      <c r="B24" s="329" t="s">
        <v>150</v>
      </c>
      <c r="C24" s="339"/>
      <c r="D24" s="340"/>
      <c r="E24" s="166">
        <f>IF(E15+E20&gt;0,E15+E20,0)</f>
        <v>0</v>
      </c>
    </row>
    <row r="25" spans="2:5" ht="15.75" customHeight="1">
      <c r="B25" s="273" t="s">
        <v>119</v>
      </c>
      <c r="C25" s="252"/>
      <c r="D25" s="265"/>
      <c r="E25" s="260"/>
    </row>
    <row r="26" spans="2:5" ht="15.75" customHeight="1">
      <c r="B26" s="274" t="s">
        <v>120</v>
      </c>
      <c r="C26" s="250"/>
      <c r="D26" s="170">
        <f>-'Bilan N+1'!C40+'Bilan N'!C40</f>
        <v>0</v>
      </c>
      <c r="E26" s="60"/>
    </row>
    <row r="27" spans="2:5" ht="15.75" customHeight="1">
      <c r="B27" s="334" t="s">
        <v>148</v>
      </c>
      <c r="C27" s="148"/>
      <c r="D27" s="170">
        <f>'Bilan N+1'!G48-'Bilan N'!G48</f>
        <v>0</v>
      </c>
      <c r="E27" s="60"/>
    </row>
    <row r="28" spans="2:5" ht="15.75" customHeight="1" thickBot="1">
      <c r="B28" s="335"/>
      <c r="C28" s="156"/>
      <c r="D28" s="171"/>
      <c r="E28" s="60"/>
    </row>
    <row r="29" spans="2:5" ht="15.75" customHeight="1" thickBot="1">
      <c r="B29" s="271" t="s">
        <v>82</v>
      </c>
      <c r="C29" s="261">
        <f>SUM(C26:C28)</f>
        <v>0</v>
      </c>
      <c r="D29" s="261">
        <f>SUM(D26:D28)</f>
        <v>0</v>
      </c>
      <c r="E29" s="61"/>
    </row>
    <row r="30" spans="2:5" ht="15.75" customHeight="1" thickBot="1">
      <c r="B30" s="336" t="s">
        <v>121</v>
      </c>
      <c r="C30" s="337"/>
      <c r="D30" s="338"/>
      <c r="E30" s="158">
        <f>D29-C29</f>
        <v>0</v>
      </c>
    </row>
    <row r="31" spans="2:5" ht="15.75" customHeight="1" thickBot="1">
      <c r="B31" s="321" t="s">
        <v>151</v>
      </c>
      <c r="C31" s="332"/>
      <c r="D31" s="333"/>
      <c r="E31" s="259"/>
    </row>
    <row r="32" spans="2:5" ht="15.75" customHeight="1" thickBot="1">
      <c r="B32" s="324" t="s">
        <v>122</v>
      </c>
      <c r="C32" s="327"/>
      <c r="D32" s="328"/>
      <c r="E32" s="275">
        <f>IF(E15+E20+E30&lt;0,(E15+E20+E30),0)</f>
        <v>0</v>
      </c>
    </row>
    <row r="33" spans="2:5" ht="15.75" customHeight="1" thickBot="1">
      <c r="B33" s="324" t="s">
        <v>118</v>
      </c>
      <c r="C33" s="327"/>
      <c r="D33" s="328"/>
      <c r="E33" s="259"/>
    </row>
    <row r="34" spans="2:5" ht="15.75" customHeight="1" thickBot="1">
      <c r="B34" s="329" t="s">
        <v>123</v>
      </c>
      <c r="C34" s="330"/>
      <c r="D34" s="331"/>
      <c r="E34" s="276">
        <f>IF(E15+E20+E30&gt;0,E15+E20+E30,0)</f>
        <v>0</v>
      </c>
    </row>
  </sheetData>
  <sheetProtection sheet="1"/>
  <mergeCells count="15">
    <mergeCell ref="B32:D32"/>
    <mergeCell ref="B33:D33"/>
    <mergeCell ref="B34:D34"/>
    <mergeCell ref="B31:D31"/>
    <mergeCell ref="B27:B28"/>
    <mergeCell ref="B20:D20"/>
    <mergeCell ref="B22:D22"/>
    <mergeCell ref="B24:D24"/>
    <mergeCell ref="B30:D30"/>
    <mergeCell ref="B2:E2"/>
    <mergeCell ref="C3:E3"/>
    <mergeCell ref="B15:D15"/>
    <mergeCell ref="B3:B5"/>
    <mergeCell ref="B21:D21"/>
    <mergeCell ref="B23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0"/>
  <sheetViews>
    <sheetView showGridLines="0" zoomScalePageLayoutView="0" workbookViewId="0" topLeftCell="A23">
      <selection activeCell="G48" activeCellId="15" sqref="C6:E12 C14:E19 C21:E26 G6:G7 G9:G13 G17:G18 G25:G26 C30:E34 C36:E44 G36:G38 G40:G44 G30:G33 D47:D50 G48 G47:G48 G48"/>
    </sheetView>
  </sheetViews>
  <sheetFormatPr defaultColWidth="11.421875" defaultRowHeight="13.5" customHeight="1"/>
  <cols>
    <col min="1" max="1" width="3.7109375" style="65" customWidth="1"/>
    <col min="2" max="2" width="30.7109375" style="65" customWidth="1"/>
    <col min="3" max="5" width="9.7109375" style="65" customWidth="1"/>
    <col min="6" max="6" width="30.7109375" style="65" customWidth="1"/>
    <col min="7" max="7" width="9.7109375" style="65" customWidth="1"/>
    <col min="8" max="16384" width="11.421875" style="65" customWidth="1"/>
  </cols>
  <sheetData>
    <row r="1" spans="2:3" ht="13.5" customHeight="1" thickBot="1">
      <c r="B1" s="63"/>
      <c r="C1" s="64"/>
    </row>
    <row r="2" spans="2:7" ht="13.5" customHeight="1" thickBot="1">
      <c r="B2" s="277" t="s">
        <v>257</v>
      </c>
      <c r="C2" s="278"/>
      <c r="D2" s="278"/>
      <c r="E2" s="278"/>
      <c r="F2" s="278"/>
      <c r="G2" s="279"/>
    </row>
    <row r="3" spans="2:7" ht="13.5" customHeight="1" thickBot="1">
      <c r="B3" s="66" t="s">
        <v>52</v>
      </c>
      <c r="C3" s="67" t="s">
        <v>263</v>
      </c>
      <c r="D3" s="67" t="s">
        <v>53</v>
      </c>
      <c r="E3" s="67" t="s">
        <v>262</v>
      </c>
      <c r="F3" s="66" t="s">
        <v>54</v>
      </c>
      <c r="G3" s="67" t="s">
        <v>235</v>
      </c>
    </row>
    <row r="4" spans="2:7" ht="13.5" customHeight="1">
      <c r="B4" s="68" t="s">
        <v>56</v>
      </c>
      <c r="C4" s="69"/>
      <c r="D4" s="69"/>
      <c r="E4" s="69"/>
      <c r="F4" s="112" t="s">
        <v>57</v>
      </c>
      <c r="G4" s="69"/>
    </row>
    <row r="5" spans="2:7" ht="13.5" customHeight="1">
      <c r="B5" s="70" t="s">
        <v>81</v>
      </c>
      <c r="C5" s="71"/>
      <c r="D5" s="71"/>
      <c r="E5" s="72"/>
      <c r="F5" s="113"/>
      <c r="G5" s="71"/>
    </row>
    <row r="6" spans="2:7" ht="13.5" customHeight="1">
      <c r="B6" s="71" t="s">
        <v>173</v>
      </c>
      <c r="C6" s="359"/>
      <c r="D6" s="359"/>
      <c r="E6" s="359"/>
      <c r="F6" s="94" t="s">
        <v>58</v>
      </c>
      <c r="G6" s="359"/>
    </row>
    <row r="7" spans="2:7" ht="13.5" customHeight="1">
      <c r="B7" s="71" t="s">
        <v>174</v>
      </c>
      <c r="C7" s="359"/>
      <c r="D7" s="359"/>
      <c r="E7" s="359"/>
      <c r="F7" s="94" t="s">
        <v>60</v>
      </c>
      <c r="G7" s="359"/>
    </row>
    <row r="8" spans="2:7" ht="13.5" customHeight="1">
      <c r="B8" s="71" t="s">
        <v>179</v>
      </c>
      <c r="C8" s="360"/>
      <c r="D8" s="360"/>
      <c r="E8" s="359"/>
      <c r="G8" s="75"/>
    </row>
    <row r="9" spans="2:7" ht="13.5" customHeight="1">
      <c r="B9" s="71" t="s">
        <v>175</v>
      </c>
      <c r="C9" s="360"/>
      <c r="D9" s="360"/>
      <c r="E9" s="359"/>
      <c r="F9" s="94" t="s">
        <v>62</v>
      </c>
      <c r="G9" s="360"/>
    </row>
    <row r="10" spans="2:7" ht="13.5" customHeight="1">
      <c r="B10" s="71" t="s">
        <v>176</v>
      </c>
      <c r="C10" s="360"/>
      <c r="D10" s="360"/>
      <c r="E10" s="359"/>
      <c r="F10" s="94" t="s">
        <v>64</v>
      </c>
      <c r="G10" s="360"/>
    </row>
    <row r="11" spans="2:7" ht="13.5" customHeight="1">
      <c r="B11" s="71" t="s">
        <v>177</v>
      </c>
      <c r="C11" s="360"/>
      <c r="D11" s="360"/>
      <c r="E11" s="359"/>
      <c r="F11" s="94" t="s">
        <v>196</v>
      </c>
      <c r="G11" s="360"/>
    </row>
    <row r="12" spans="2:7" ht="13.5" customHeight="1">
      <c r="B12" s="71" t="s">
        <v>178</v>
      </c>
      <c r="C12" s="360"/>
      <c r="D12" s="360"/>
      <c r="E12" s="359"/>
      <c r="F12" s="94" t="s">
        <v>197</v>
      </c>
      <c r="G12" s="360"/>
    </row>
    <row r="13" spans="2:7" ht="13.5" customHeight="1">
      <c r="B13" s="70" t="s">
        <v>131</v>
      </c>
      <c r="C13" s="75"/>
      <c r="D13" s="75"/>
      <c r="E13" s="74"/>
      <c r="F13" s="94" t="s">
        <v>66</v>
      </c>
      <c r="G13" s="360"/>
    </row>
    <row r="14" spans="2:7" ht="13.5" customHeight="1">
      <c r="B14" s="71" t="s">
        <v>59</v>
      </c>
      <c r="C14" s="360"/>
      <c r="D14" s="360"/>
      <c r="E14" s="359"/>
      <c r="F14" s="94"/>
      <c r="G14" s="75"/>
    </row>
    <row r="15" spans="2:7" ht="13.5" customHeight="1">
      <c r="B15" s="71" t="s">
        <v>61</v>
      </c>
      <c r="C15" s="360"/>
      <c r="D15" s="360"/>
      <c r="E15" s="359"/>
      <c r="F15" s="114" t="s">
        <v>212</v>
      </c>
      <c r="G15" s="78">
        <f>E46-G21-G27-G45</f>
        <v>0</v>
      </c>
    </row>
    <row r="16" spans="2:7" ht="13.5" customHeight="1">
      <c r="B16" s="71" t="s">
        <v>63</v>
      </c>
      <c r="C16" s="360"/>
      <c r="D16" s="360"/>
      <c r="E16" s="359"/>
      <c r="G16" s="79"/>
    </row>
    <row r="17" spans="2:7" ht="13.5" customHeight="1">
      <c r="B17" s="71" t="s">
        <v>65</v>
      </c>
      <c r="C17" s="360"/>
      <c r="D17" s="360"/>
      <c r="E17" s="359"/>
      <c r="F17" s="94" t="s">
        <v>198</v>
      </c>
      <c r="G17" s="360"/>
    </row>
    <row r="18" spans="2:7" ht="13.5" customHeight="1">
      <c r="B18" s="71" t="s">
        <v>180</v>
      </c>
      <c r="C18" s="360"/>
      <c r="D18" s="360"/>
      <c r="E18" s="359"/>
      <c r="F18" s="94" t="s">
        <v>80</v>
      </c>
      <c r="G18" s="360"/>
    </row>
    <row r="19" spans="2:7" ht="13.5" customHeight="1">
      <c r="B19" s="71" t="s">
        <v>181</v>
      </c>
      <c r="C19" s="360"/>
      <c r="D19" s="360"/>
      <c r="E19" s="359"/>
      <c r="F19" s="94"/>
      <c r="G19" s="75"/>
    </row>
    <row r="20" spans="2:7" ht="13.5" customHeight="1">
      <c r="B20" s="70" t="s">
        <v>133</v>
      </c>
      <c r="C20" s="75"/>
      <c r="D20" s="75"/>
      <c r="E20" s="74"/>
      <c r="F20" s="94"/>
      <c r="G20" s="79"/>
    </row>
    <row r="21" spans="2:7" ht="13.5" customHeight="1">
      <c r="B21" s="71" t="s">
        <v>185</v>
      </c>
      <c r="C21" s="360"/>
      <c r="D21" s="360"/>
      <c r="E21" s="359"/>
      <c r="F21" s="115" t="s">
        <v>211</v>
      </c>
      <c r="G21" s="81">
        <f>SUM(G6:G14)+SUM(G16:G20)</f>
        <v>0</v>
      </c>
    </row>
    <row r="22" spans="2:7" ht="13.5" customHeight="1">
      <c r="B22" s="71" t="s">
        <v>186</v>
      </c>
      <c r="C22" s="360"/>
      <c r="D22" s="360"/>
      <c r="E22" s="359"/>
      <c r="F22" s="116"/>
      <c r="G22" s="81"/>
    </row>
    <row r="23" spans="2:7" ht="13.5" customHeight="1" thickBot="1">
      <c r="B23" s="71" t="s">
        <v>183</v>
      </c>
      <c r="C23" s="360"/>
      <c r="D23" s="360"/>
      <c r="E23" s="359"/>
      <c r="G23" s="117"/>
    </row>
    <row r="24" spans="2:7" ht="13.5" customHeight="1" thickBot="1">
      <c r="B24" s="71" t="s">
        <v>182</v>
      </c>
      <c r="C24" s="360"/>
      <c r="D24" s="360"/>
      <c r="E24" s="359"/>
      <c r="F24" s="84" t="s">
        <v>40</v>
      </c>
      <c r="G24" s="85">
        <f>G21+G15</f>
        <v>0</v>
      </c>
    </row>
    <row r="25" spans="2:7" ht="13.5" customHeight="1">
      <c r="B25" s="71" t="s">
        <v>225</v>
      </c>
      <c r="C25" s="360"/>
      <c r="D25" s="360"/>
      <c r="E25" s="359"/>
      <c r="F25" s="69" t="s">
        <v>199</v>
      </c>
      <c r="G25" s="361"/>
    </row>
    <row r="26" spans="2:7" ht="13.5" customHeight="1" thickBot="1">
      <c r="B26" s="71" t="s">
        <v>184</v>
      </c>
      <c r="C26" s="360"/>
      <c r="D26" s="360"/>
      <c r="E26" s="359"/>
      <c r="F26" s="118" t="s">
        <v>200</v>
      </c>
      <c r="G26" s="362"/>
    </row>
    <row r="27" spans="2:7" ht="13.5" customHeight="1" thickBot="1">
      <c r="B27" s="84" t="s">
        <v>40</v>
      </c>
      <c r="C27" s="85">
        <f>SUM(C5:C26)</f>
        <v>0</v>
      </c>
      <c r="D27" s="85">
        <f>SUM(D5:D26)</f>
        <v>0</v>
      </c>
      <c r="E27" s="85">
        <f>SUM(E5:E26)</f>
        <v>0</v>
      </c>
      <c r="F27" s="84" t="s">
        <v>41</v>
      </c>
      <c r="G27" s="85">
        <f>G25+G26</f>
        <v>0</v>
      </c>
    </row>
    <row r="28" spans="2:7" ht="13.5" customHeight="1">
      <c r="B28" s="68" t="s">
        <v>68</v>
      </c>
      <c r="C28" s="75"/>
      <c r="D28" s="75"/>
      <c r="E28" s="75"/>
      <c r="F28" s="87" t="s">
        <v>70</v>
      </c>
      <c r="G28" s="119"/>
    </row>
    <row r="29" spans="2:7" ht="13.5" customHeight="1">
      <c r="B29" s="88" t="s">
        <v>192</v>
      </c>
      <c r="C29" s="75"/>
      <c r="D29" s="75"/>
      <c r="E29" s="75"/>
      <c r="F29" s="89"/>
      <c r="G29" s="75"/>
    </row>
    <row r="30" spans="2:7" ht="13.5" customHeight="1">
      <c r="B30" s="90" t="s">
        <v>187</v>
      </c>
      <c r="C30" s="360"/>
      <c r="D30" s="360"/>
      <c r="E30" s="360"/>
      <c r="F30" s="65" t="s">
        <v>201</v>
      </c>
      <c r="G30" s="360"/>
    </row>
    <row r="31" spans="2:7" ht="13.5" customHeight="1">
      <c r="B31" s="90" t="s">
        <v>188</v>
      </c>
      <c r="C31" s="360"/>
      <c r="D31" s="360"/>
      <c r="E31" s="360"/>
      <c r="F31" s="65" t="s">
        <v>202</v>
      </c>
      <c r="G31" s="360"/>
    </row>
    <row r="32" spans="2:7" ht="13.5" customHeight="1">
      <c r="B32" s="90" t="s">
        <v>189</v>
      </c>
      <c r="C32" s="360"/>
      <c r="D32" s="360"/>
      <c r="E32" s="360"/>
      <c r="F32" s="71" t="s">
        <v>259</v>
      </c>
      <c r="G32" s="360"/>
    </row>
    <row r="33" spans="2:7" ht="13.5" customHeight="1">
      <c r="B33" s="71" t="s">
        <v>69</v>
      </c>
      <c r="C33" s="360"/>
      <c r="D33" s="360"/>
      <c r="E33" s="360"/>
      <c r="F33" s="65" t="s">
        <v>224</v>
      </c>
      <c r="G33" s="360"/>
    </row>
    <row r="34" spans="2:7" ht="13.5" customHeight="1">
      <c r="B34" s="70" t="s">
        <v>190</v>
      </c>
      <c r="C34" s="360"/>
      <c r="D34" s="360"/>
      <c r="E34" s="360"/>
      <c r="F34" s="70" t="s">
        <v>72</v>
      </c>
      <c r="G34" s="75"/>
    </row>
    <row r="35" spans="2:7" ht="13.5" customHeight="1">
      <c r="B35" s="70" t="s">
        <v>191</v>
      </c>
      <c r="C35" s="75"/>
      <c r="D35" s="75"/>
      <c r="E35" s="75"/>
      <c r="F35" s="70" t="s">
        <v>203</v>
      </c>
      <c r="G35" s="75"/>
    </row>
    <row r="36" spans="2:7" ht="13.5" customHeight="1">
      <c r="B36" s="71" t="s">
        <v>71</v>
      </c>
      <c r="C36" s="360"/>
      <c r="D36" s="360"/>
      <c r="E36" s="360"/>
      <c r="F36" s="71" t="s">
        <v>74</v>
      </c>
      <c r="G36" s="360"/>
    </row>
    <row r="37" spans="2:7" ht="13.5" customHeight="1">
      <c r="B37" s="71" t="s">
        <v>232</v>
      </c>
      <c r="C37" s="360"/>
      <c r="D37" s="360"/>
      <c r="E37" s="360"/>
      <c r="F37" s="92" t="s">
        <v>76</v>
      </c>
      <c r="G37" s="360"/>
    </row>
    <row r="38" spans="2:7" ht="13.5" customHeight="1">
      <c r="B38" s="71" t="s">
        <v>193</v>
      </c>
      <c r="C38" s="360"/>
      <c r="D38" s="360"/>
      <c r="E38" s="360"/>
      <c r="F38" s="92" t="s">
        <v>204</v>
      </c>
      <c r="G38" s="360"/>
    </row>
    <row r="39" spans="2:7" ht="13.5" customHeight="1">
      <c r="B39" s="71" t="s">
        <v>75</v>
      </c>
      <c r="C39" s="360"/>
      <c r="D39" s="360"/>
      <c r="E39" s="360"/>
      <c r="F39" s="120" t="s">
        <v>205</v>
      </c>
      <c r="G39" s="75"/>
    </row>
    <row r="40" spans="2:7" ht="13.5" customHeight="1">
      <c r="B40" s="71" t="s">
        <v>77</v>
      </c>
      <c r="C40" s="360"/>
      <c r="D40" s="360"/>
      <c r="E40" s="360"/>
      <c r="F40" s="92" t="s">
        <v>78</v>
      </c>
      <c r="G40" s="360"/>
    </row>
    <row r="41" spans="2:7" ht="13.5" customHeight="1">
      <c r="B41" s="71" t="s">
        <v>209</v>
      </c>
      <c r="C41" s="360"/>
      <c r="D41" s="360"/>
      <c r="E41" s="360"/>
      <c r="F41" s="92" t="s">
        <v>206</v>
      </c>
      <c r="G41" s="360"/>
    </row>
    <row r="42" spans="2:7" ht="13.5" customHeight="1">
      <c r="B42" s="71" t="s">
        <v>236</v>
      </c>
      <c r="C42" s="360"/>
      <c r="D42" s="360"/>
      <c r="E42" s="360"/>
      <c r="F42" s="94" t="s">
        <v>207</v>
      </c>
      <c r="G42" s="360"/>
    </row>
    <row r="43" spans="2:7" ht="13.5" customHeight="1">
      <c r="B43" s="71" t="s">
        <v>194</v>
      </c>
      <c r="C43" s="360"/>
      <c r="D43" s="360"/>
      <c r="E43" s="360"/>
      <c r="F43" s="92" t="s">
        <v>208</v>
      </c>
      <c r="G43" s="360"/>
    </row>
    <row r="44" spans="2:7" ht="13.5" customHeight="1" thickBot="1">
      <c r="B44" s="118" t="s">
        <v>195</v>
      </c>
      <c r="C44" s="360"/>
      <c r="D44" s="360"/>
      <c r="E44" s="360"/>
      <c r="F44" s="121" t="s">
        <v>210</v>
      </c>
      <c r="G44" s="363"/>
    </row>
    <row r="45" spans="2:7" ht="13.5" customHeight="1" thickBot="1">
      <c r="B45" s="84" t="s">
        <v>41</v>
      </c>
      <c r="C45" s="85">
        <f>SUM(C30:C44)</f>
        <v>0</v>
      </c>
      <c r="D45" s="85">
        <f>SUM(D30:D44)</f>
        <v>0</v>
      </c>
      <c r="E45" s="85">
        <f>SUM(E30:E44)</f>
        <v>0</v>
      </c>
      <c r="F45" s="84" t="s">
        <v>42</v>
      </c>
      <c r="G45" s="85">
        <f>SUM(G32:G44)</f>
        <v>0</v>
      </c>
    </row>
    <row r="46" spans="2:7" ht="13.5" customHeight="1" thickBot="1">
      <c r="B46" s="95" t="s">
        <v>79</v>
      </c>
      <c r="C46" s="96">
        <f>C27+C45</f>
        <v>0</v>
      </c>
      <c r="D46" s="96">
        <f>D27+D45</f>
        <v>0</v>
      </c>
      <c r="E46" s="96">
        <f>E27+E45</f>
        <v>0</v>
      </c>
      <c r="F46" s="97" t="s">
        <v>79</v>
      </c>
      <c r="G46" s="96">
        <f>G24+G27+G45</f>
        <v>0</v>
      </c>
    </row>
    <row r="47" spans="2:7" ht="13.5" customHeight="1">
      <c r="B47" s="122" t="s">
        <v>233</v>
      </c>
      <c r="C47" s="123"/>
      <c r="D47" s="364"/>
      <c r="E47" s="100"/>
      <c r="F47" s="101" t="s">
        <v>260</v>
      </c>
      <c r="G47" s="368"/>
    </row>
    <row r="48" spans="2:7" ht="13.5" customHeight="1">
      <c r="B48" s="103" t="s">
        <v>227</v>
      </c>
      <c r="C48" s="104"/>
      <c r="D48" s="365"/>
      <c r="E48" s="105"/>
      <c r="F48" s="106" t="s">
        <v>261</v>
      </c>
      <c r="G48" s="367"/>
    </row>
    <row r="49" spans="2:7" ht="13.5" customHeight="1">
      <c r="B49" s="124" t="s">
        <v>237</v>
      </c>
      <c r="C49" s="125"/>
      <c r="D49" s="365"/>
      <c r="E49" s="105"/>
      <c r="F49" s="105"/>
      <c r="G49" s="126"/>
    </row>
    <row r="50" spans="2:7" ht="13.5" customHeight="1" thickBot="1">
      <c r="B50" s="107" t="s">
        <v>234</v>
      </c>
      <c r="C50" s="127"/>
      <c r="D50" s="366"/>
      <c r="E50" s="109"/>
      <c r="F50" s="109"/>
      <c r="G50" s="110"/>
    </row>
  </sheetData>
  <sheetProtection sheet="1"/>
  <mergeCells count="1">
    <mergeCell ref="B2:G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0"/>
  <sheetViews>
    <sheetView showGridLines="0" zoomScalePageLayoutView="0" workbookViewId="0" topLeftCell="A1">
      <selection activeCell="B15" sqref="B15"/>
    </sheetView>
  </sheetViews>
  <sheetFormatPr defaultColWidth="11.421875" defaultRowHeight="12.75"/>
  <cols>
    <col min="1" max="1" width="3.7109375" style="1" customWidth="1"/>
    <col min="2" max="2" width="39.28125" style="1" customWidth="1"/>
    <col min="3" max="3" width="11.28125" style="1" customWidth="1"/>
    <col min="4" max="4" width="39.28125" style="1" customWidth="1"/>
    <col min="5" max="5" width="11.28125" style="1" customWidth="1"/>
    <col min="6" max="16384" width="11.421875" style="1" customWidth="1"/>
  </cols>
  <sheetData>
    <row r="1" spans="2:5" s="16" customFormat="1" ht="14.25" thickBot="1">
      <c r="B1" s="280"/>
      <c r="C1" s="280"/>
      <c r="D1" s="280"/>
      <c r="E1" s="280"/>
    </row>
    <row r="2" spans="2:5" ht="13.5" thickBot="1">
      <c r="B2" s="281" t="s">
        <v>238</v>
      </c>
      <c r="C2" s="282"/>
      <c r="D2" s="282"/>
      <c r="E2" s="283"/>
    </row>
    <row r="3" spans="2:5" ht="13.5" thickBot="1">
      <c r="B3" s="17" t="s">
        <v>27</v>
      </c>
      <c r="C3" s="18" t="s">
        <v>33</v>
      </c>
      <c r="D3" s="19" t="s">
        <v>28</v>
      </c>
      <c r="E3" s="18" t="s">
        <v>33</v>
      </c>
    </row>
    <row r="4" spans="2:5" ht="13.5" thickBot="1">
      <c r="B4" s="20" t="s">
        <v>34</v>
      </c>
      <c r="C4" s="341"/>
      <c r="D4" s="52" t="s">
        <v>37</v>
      </c>
      <c r="E4" s="345"/>
    </row>
    <row r="5" spans="2:5" ht="13.5">
      <c r="B5" s="30" t="s">
        <v>152</v>
      </c>
      <c r="C5" s="342"/>
      <c r="D5" s="3" t="s">
        <v>160</v>
      </c>
      <c r="E5" s="346"/>
    </row>
    <row r="6" spans="2:5" ht="25.5">
      <c r="B6" s="6" t="s">
        <v>239</v>
      </c>
      <c r="C6" s="342"/>
      <c r="D6" s="4" t="s">
        <v>217</v>
      </c>
      <c r="E6" s="346"/>
    </row>
    <row r="7" spans="2:5" ht="12.75">
      <c r="B7" s="6" t="s">
        <v>228</v>
      </c>
      <c r="C7" s="342"/>
      <c r="D7" s="4" t="s">
        <v>218</v>
      </c>
      <c r="E7" s="346"/>
    </row>
    <row r="8" spans="2:5" ht="13.5" thickBot="1">
      <c r="B8" s="6"/>
      <c r="C8" s="342"/>
      <c r="D8" s="4" t="s">
        <v>219</v>
      </c>
      <c r="E8" s="347"/>
    </row>
    <row r="9" spans="2:5" ht="13.5">
      <c r="B9" s="54" t="s">
        <v>153</v>
      </c>
      <c r="C9" s="342"/>
      <c r="D9" s="37" t="s">
        <v>220</v>
      </c>
      <c r="E9" s="23">
        <f>SUM(E5:E8)</f>
        <v>0</v>
      </c>
    </row>
    <row r="10" spans="2:5" ht="13.5">
      <c r="B10" s="54"/>
      <c r="C10" s="342"/>
      <c r="D10" s="37"/>
      <c r="E10" s="348"/>
    </row>
    <row r="11" spans="2:5" ht="13.5">
      <c r="B11" s="54" t="s">
        <v>254</v>
      </c>
      <c r="C11" s="342"/>
      <c r="D11" s="21"/>
      <c r="E11" s="346"/>
    </row>
    <row r="12" spans="2:5" ht="13.5">
      <c r="B12" s="6" t="s">
        <v>154</v>
      </c>
      <c r="C12" s="342"/>
      <c r="D12" s="3" t="s">
        <v>5</v>
      </c>
      <c r="E12" s="346"/>
    </row>
    <row r="13" spans="2:5" ht="12.75">
      <c r="B13" s="6" t="s">
        <v>155</v>
      </c>
      <c r="C13" s="342"/>
      <c r="D13" s="4" t="s">
        <v>26</v>
      </c>
      <c r="E13" s="346"/>
    </row>
    <row r="14" spans="2:5" ht="12.75">
      <c r="B14" s="6"/>
      <c r="C14" s="342"/>
      <c r="D14" s="4"/>
      <c r="E14" s="346"/>
    </row>
    <row r="15" spans="2:5" ht="27">
      <c r="B15" s="54" t="s">
        <v>255</v>
      </c>
      <c r="C15" s="342"/>
      <c r="D15" s="50" t="s">
        <v>45</v>
      </c>
      <c r="E15" s="349"/>
    </row>
    <row r="16" spans="2:5" ht="12.75">
      <c r="B16" s="6" t="s">
        <v>156</v>
      </c>
      <c r="C16" s="342"/>
      <c r="D16" s="50" t="s">
        <v>248</v>
      </c>
      <c r="E16" s="349"/>
    </row>
    <row r="17" spans="2:5" ht="13.5" customHeight="1">
      <c r="B17" s="6" t="s">
        <v>157</v>
      </c>
      <c r="C17" s="342"/>
      <c r="D17" s="4" t="s">
        <v>251</v>
      </c>
      <c r="E17" s="346"/>
    </row>
    <row r="18" spans="2:5" ht="12.75">
      <c r="B18" s="6" t="s">
        <v>158</v>
      </c>
      <c r="C18" s="342"/>
      <c r="D18" s="55" t="s">
        <v>252</v>
      </c>
      <c r="E18" s="346"/>
    </row>
    <row r="19" spans="2:5" ht="12.75">
      <c r="B19" s="6" t="s">
        <v>159</v>
      </c>
      <c r="C19" s="342"/>
      <c r="D19" s="4"/>
      <c r="E19" s="346"/>
    </row>
    <row r="20" spans="2:5" ht="12.75">
      <c r="B20" s="5"/>
      <c r="C20" s="343"/>
      <c r="D20" s="4"/>
      <c r="E20" s="346"/>
    </row>
    <row r="21" spans="2:5" ht="13.5" thickBot="1">
      <c r="B21" s="6" t="s">
        <v>213</v>
      </c>
      <c r="C21" s="344"/>
      <c r="D21" s="53" t="s">
        <v>222</v>
      </c>
      <c r="E21" s="347"/>
    </row>
    <row r="22" spans="2:5" ht="13.5" thickBot="1">
      <c r="B22" s="22" t="s">
        <v>40</v>
      </c>
      <c r="C22" s="51">
        <f>SUM(C5:C21)</f>
        <v>0</v>
      </c>
      <c r="D22" s="22" t="s">
        <v>40</v>
      </c>
      <c r="E22" s="23">
        <f>SUM(E9:E21)</f>
        <v>0</v>
      </c>
    </row>
    <row r="23" spans="2:5" ht="13.5" thickBot="1">
      <c r="B23" s="24" t="s">
        <v>35</v>
      </c>
      <c r="C23" s="350"/>
      <c r="D23" s="25" t="s">
        <v>38</v>
      </c>
      <c r="E23" s="352"/>
    </row>
    <row r="24" spans="2:5" ht="25.5">
      <c r="B24" s="2" t="s">
        <v>240</v>
      </c>
      <c r="C24" s="346"/>
      <c r="D24" s="4" t="s">
        <v>166</v>
      </c>
      <c r="E24" s="346"/>
    </row>
    <row r="25" spans="2:5" ht="12.75">
      <c r="B25" s="2" t="s">
        <v>161</v>
      </c>
      <c r="C25" s="346"/>
      <c r="D25" s="4" t="s">
        <v>167</v>
      </c>
      <c r="E25" s="346"/>
    </row>
    <row r="26" spans="2:5" ht="12.75">
      <c r="B26" s="26" t="s">
        <v>214</v>
      </c>
      <c r="C26" s="346"/>
      <c r="D26" s="21" t="s">
        <v>215</v>
      </c>
      <c r="E26" s="346"/>
    </row>
    <row r="27" spans="2:5" ht="12.75">
      <c r="B27" s="26"/>
      <c r="C27" s="346"/>
      <c r="D27" s="4" t="s">
        <v>168</v>
      </c>
      <c r="E27" s="346"/>
    </row>
    <row r="28" spans="2:5" ht="25.5">
      <c r="B28" s="26"/>
      <c r="C28" s="351"/>
      <c r="D28" s="4" t="s">
        <v>241</v>
      </c>
      <c r="E28" s="346"/>
    </row>
    <row r="29" spans="2:5" ht="12.75">
      <c r="B29" s="2" t="s">
        <v>162</v>
      </c>
      <c r="C29" s="346"/>
      <c r="D29" s="4" t="s">
        <v>169</v>
      </c>
      <c r="E29" s="346"/>
    </row>
    <row r="30" spans="2:5" ht="13.5" thickBot="1">
      <c r="B30" s="6" t="s">
        <v>163</v>
      </c>
      <c r="C30" s="347"/>
      <c r="D30" s="6" t="s">
        <v>170</v>
      </c>
      <c r="E30" s="347"/>
    </row>
    <row r="31" spans="2:5" ht="13.5" thickBot="1">
      <c r="B31" s="22" t="s">
        <v>41</v>
      </c>
      <c r="C31" s="27">
        <f>SUM(C24:C30)</f>
        <v>0</v>
      </c>
      <c r="D31" s="22" t="s">
        <v>41</v>
      </c>
      <c r="E31" s="27">
        <f>SUM(E24:E30)</f>
        <v>0</v>
      </c>
    </row>
    <row r="32" spans="2:5" ht="13.5" thickBot="1">
      <c r="B32" s="28" t="s">
        <v>36</v>
      </c>
      <c r="C32" s="350"/>
      <c r="D32" s="24" t="s">
        <v>39</v>
      </c>
      <c r="E32" s="352"/>
    </row>
    <row r="33" spans="2:5" ht="12.75">
      <c r="B33" s="6" t="s">
        <v>242</v>
      </c>
      <c r="C33" s="346"/>
      <c r="D33" s="4" t="s">
        <v>244</v>
      </c>
      <c r="E33" s="346"/>
    </row>
    <row r="34" spans="2:5" ht="13.5" customHeight="1">
      <c r="B34" s="6" t="s">
        <v>243</v>
      </c>
      <c r="C34" s="346"/>
      <c r="D34" s="4" t="s">
        <v>245</v>
      </c>
      <c r="E34" s="346"/>
    </row>
    <row r="35" spans="2:5" ht="12.75">
      <c r="B35" s="6" t="s">
        <v>164</v>
      </c>
      <c r="C35" s="346"/>
      <c r="D35" s="4" t="s">
        <v>216</v>
      </c>
      <c r="E35" s="346"/>
    </row>
    <row r="36" spans="2:5" ht="26.25" thickBot="1">
      <c r="B36" s="6"/>
      <c r="C36" s="347"/>
      <c r="D36" s="6" t="s">
        <v>247</v>
      </c>
      <c r="E36" s="347"/>
    </row>
    <row r="37" spans="2:5" ht="13.5" thickBot="1">
      <c r="B37" s="22" t="s">
        <v>42</v>
      </c>
      <c r="C37" s="29">
        <f>SUM(C33:C36)</f>
        <v>0</v>
      </c>
      <c r="D37" s="22" t="s">
        <v>42</v>
      </c>
      <c r="E37" s="29">
        <f>SUM(E33:E36)</f>
        <v>0</v>
      </c>
    </row>
    <row r="38" spans="2:5" ht="12.75">
      <c r="B38" s="30" t="s">
        <v>165</v>
      </c>
      <c r="C38" s="353"/>
      <c r="D38" s="21"/>
      <c r="E38" s="355"/>
    </row>
    <row r="39" spans="2:5" ht="13.5" customHeight="1" thickBot="1">
      <c r="B39" s="31" t="s">
        <v>23</v>
      </c>
      <c r="C39" s="354"/>
      <c r="D39" s="4"/>
      <c r="E39" s="354"/>
    </row>
    <row r="40" spans="2:5" ht="14.25" thickBot="1" thickTop="1">
      <c r="B40" s="32" t="s">
        <v>43</v>
      </c>
      <c r="C40" s="33">
        <f>C22+C31+C37+C38+C39</f>
        <v>0</v>
      </c>
      <c r="D40" s="34" t="s">
        <v>44</v>
      </c>
      <c r="E40" s="33">
        <f>E22+E31+E37</f>
        <v>0</v>
      </c>
    </row>
    <row r="41" spans="2:5" ht="14.25" thickBot="1" thickTop="1">
      <c r="B41" s="10" t="s">
        <v>171</v>
      </c>
      <c r="C41" s="35">
        <f>E40-C40</f>
        <v>0</v>
      </c>
      <c r="D41" s="36" t="s">
        <v>172</v>
      </c>
      <c r="E41" s="29"/>
    </row>
    <row r="42" spans="2:5" ht="13.5" thickBot="1">
      <c r="B42" s="38" t="s">
        <v>29</v>
      </c>
      <c r="C42" s="9">
        <f>C40+C41</f>
        <v>0</v>
      </c>
      <c r="D42" s="39" t="s">
        <v>29</v>
      </c>
      <c r="E42" s="9">
        <f>E40+E41</f>
        <v>0</v>
      </c>
    </row>
    <row r="43" spans="2:5" ht="12.75">
      <c r="B43" s="42" t="s">
        <v>253</v>
      </c>
      <c r="C43" s="356"/>
      <c r="D43" s="43"/>
      <c r="E43" s="44"/>
    </row>
    <row r="44" spans="2:5" ht="12.75">
      <c r="B44" s="45" t="s">
        <v>249</v>
      </c>
      <c r="C44" s="357"/>
      <c r="D44" s="40"/>
      <c r="E44" s="46"/>
    </row>
    <row r="45" spans="2:5" ht="13.5" thickBot="1">
      <c r="B45" s="47" t="s">
        <v>250</v>
      </c>
      <c r="C45" s="358"/>
      <c r="D45" s="48"/>
      <c r="E45" s="49"/>
    </row>
    <row r="46" spans="2:5" ht="12.75">
      <c r="B46" s="16"/>
      <c r="C46" s="16"/>
      <c r="D46" s="16"/>
      <c r="E46" s="16"/>
    </row>
    <row r="47" spans="2:5" ht="12.75">
      <c r="B47" s="16"/>
      <c r="C47" s="41"/>
      <c r="D47" s="16"/>
      <c r="E47" s="16"/>
    </row>
    <row r="48" spans="2:5" ht="12.75">
      <c r="B48" s="16"/>
      <c r="C48" s="16"/>
      <c r="D48" s="16"/>
      <c r="E48" s="16"/>
    </row>
    <row r="49" spans="2:5" ht="12.75">
      <c r="B49" s="16"/>
      <c r="C49" s="16"/>
      <c r="D49" s="16"/>
      <c r="E49" s="16"/>
    </row>
    <row r="50" spans="2:5" ht="12.75">
      <c r="B50" s="16"/>
      <c r="C50" s="16"/>
      <c r="D50" s="16"/>
      <c r="E50" s="16"/>
    </row>
  </sheetData>
  <sheetProtection sheet="1"/>
  <mergeCells count="2">
    <mergeCell ref="B1:E1"/>
    <mergeCell ref="B2:E2"/>
  </mergeCells>
  <printOptions/>
  <pageMargins left="0" right="0" top="0" bottom="0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9"/>
  <sheetViews>
    <sheetView showGridLines="0" zoomScalePageLayoutView="0" workbookViewId="0" topLeftCell="A1">
      <selection activeCell="B2" sqref="B2:G2"/>
    </sheetView>
  </sheetViews>
  <sheetFormatPr defaultColWidth="11.421875" defaultRowHeight="13.5" customHeight="1"/>
  <cols>
    <col min="1" max="1" width="3.7109375" style="7" customWidth="1"/>
    <col min="2" max="2" width="29.140625" style="7" customWidth="1"/>
    <col min="3" max="3" width="13.28125" style="7" customWidth="1"/>
    <col min="4" max="4" width="36.57421875" style="7" customWidth="1"/>
    <col min="5" max="5" width="13.28125" style="7" customWidth="1"/>
    <col min="6" max="6" width="29.28125" style="7" bestFit="1" customWidth="1"/>
    <col min="7" max="7" width="13.28125" style="7" customWidth="1"/>
    <col min="8" max="16384" width="11.421875" style="7" customWidth="1"/>
  </cols>
  <sheetData>
    <row r="1" spans="2:7" s="111" customFormat="1" ht="13.5" customHeight="1" thickBot="1">
      <c r="B1" s="291"/>
      <c r="C1" s="291"/>
      <c r="D1" s="291"/>
      <c r="E1" s="291"/>
      <c r="F1" s="291"/>
      <c r="G1" s="291"/>
    </row>
    <row r="2" spans="2:7" ht="13.5" customHeight="1" thickBot="1">
      <c r="B2" s="288" t="s">
        <v>264</v>
      </c>
      <c r="C2" s="289"/>
      <c r="D2" s="289"/>
      <c r="E2" s="289"/>
      <c r="F2" s="289"/>
      <c r="G2" s="290"/>
    </row>
    <row r="3" spans="2:7" ht="13.5" customHeight="1" thickBot="1">
      <c r="B3" s="292" t="s">
        <v>0</v>
      </c>
      <c r="C3" s="293"/>
      <c r="D3" s="292" t="s">
        <v>1</v>
      </c>
      <c r="E3" s="293"/>
      <c r="F3" s="294" t="s">
        <v>265</v>
      </c>
      <c r="G3" s="295"/>
    </row>
    <row r="4" spans="2:7" ht="13.5" customHeight="1" thickBot="1">
      <c r="B4" s="134" t="s">
        <v>2</v>
      </c>
      <c r="C4" s="135"/>
      <c r="D4" s="134" t="s">
        <v>3</v>
      </c>
      <c r="E4" s="135"/>
      <c r="F4" s="141" t="s">
        <v>7</v>
      </c>
      <c r="G4" s="128">
        <f>C4-E4</f>
        <v>0</v>
      </c>
    </row>
    <row r="5" spans="2:7" ht="13.5" customHeight="1">
      <c r="B5" s="133" t="s">
        <v>4</v>
      </c>
      <c r="C5" s="56">
        <f>'Tableau de résultat N+1'!E6</f>
        <v>0</v>
      </c>
      <c r="D5" s="133"/>
      <c r="E5" s="56"/>
      <c r="F5" s="131"/>
      <c r="G5" s="15"/>
    </row>
    <row r="6" spans="2:7" ht="13.5" customHeight="1">
      <c r="B6" s="11" t="s">
        <v>5</v>
      </c>
      <c r="C6" s="12">
        <f>'Tableau de résultat N+1'!E12</f>
        <v>0</v>
      </c>
      <c r="D6" s="11" t="s">
        <v>8</v>
      </c>
      <c r="E6" s="12"/>
      <c r="F6" s="132"/>
      <c r="G6" s="14"/>
    </row>
    <row r="7" spans="2:7" ht="13.5" customHeight="1" thickBot="1">
      <c r="B7" s="11" t="s">
        <v>26</v>
      </c>
      <c r="C7" s="12">
        <f>'Tableau de résultat N+1'!E13</f>
        <v>0</v>
      </c>
      <c r="D7" s="11"/>
      <c r="E7" s="12"/>
      <c r="F7" s="11"/>
      <c r="G7" s="14"/>
    </row>
    <row r="8" spans="2:7" s="129" customFormat="1" ht="13.5" customHeight="1" thickBot="1">
      <c r="B8" s="136" t="s">
        <v>273</v>
      </c>
      <c r="C8" s="130">
        <f>SUM(C5:C7)</f>
        <v>0</v>
      </c>
      <c r="D8" s="136" t="s">
        <v>273</v>
      </c>
      <c r="E8" s="130">
        <f>SUM(E5:E7)</f>
        <v>0</v>
      </c>
      <c r="F8" s="139" t="s">
        <v>6</v>
      </c>
      <c r="G8" s="130">
        <f>C8-E8</f>
        <v>0</v>
      </c>
    </row>
    <row r="9" spans="2:7" ht="13.5" customHeight="1">
      <c r="B9" s="11" t="s">
        <v>6</v>
      </c>
      <c r="C9" s="12">
        <f>G8</f>
        <v>0</v>
      </c>
      <c r="D9" s="284" t="s">
        <v>271</v>
      </c>
      <c r="E9" s="286">
        <f>'Tableau de résultat N+1'!C5+'Tableau de résultat N+1'!C6+'Tableau de résultat N+1'!C7</f>
        <v>0</v>
      </c>
      <c r="F9" s="132"/>
      <c r="G9" s="14"/>
    </row>
    <row r="10" spans="2:7" ht="13.5" customHeight="1" thickBot="1">
      <c r="B10" s="11" t="s">
        <v>7</v>
      </c>
      <c r="C10" s="12">
        <f>G4</f>
        <v>0</v>
      </c>
      <c r="D10" s="285"/>
      <c r="E10" s="287"/>
      <c r="F10" s="132"/>
      <c r="G10" s="14"/>
    </row>
    <row r="11" spans="2:7" s="129" customFormat="1" ht="13.5" customHeight="1" thickBot="1">
      <c r="B11" s="136" t="s">
        <v>273</v>
      </c>
      <c r="C11" s="130">
        <f>SUM(C9:C10)</f>
        <v>0</v>
      </c>
      <c r="D11" s="136" t="s">
        <v>273</v>
      </c>
      <c r="E11" s="130">
        <f>SUM(E9:E10)</f>
        <v>0</v>
      </c>
      <c r="F11" s="139" t="s">
        <v>9</v>
      </c>
      <c r="G11" s="130">
        <f>C11-E11</f>
        <v>0</v>
      </c>
    </row>
    <row r="12" spans="2:7" ht="13.5" customHeight="1">
      <c r="B12" s="11" t="s">
        <v>9</v>
      </c>
      <c r="C12" s="12">
        <f>G11</f>
        <v>0</v>
      </c>
      <c r="D12" s="11" t="s">
        <v>17</v>
      </c>
      <c r="E12" s="12">
        <f>'Tableau de résultat N+1'!C9</f>
        <v>0</v>
      </c>
      <c r="F12" s="132"/>
      <c r="G12" s="14"/>
    </row>
    <row r="13" spans="2:7" ht="13.5" customHeight="1" thickBot="1">
      <c r="B13" s="11" t="s">
        <v>45</v>
      </c>
      <c r="C13" s="12"/>
      <c r="D13" s="11" t="s">
        <v>18</v>
      </c>
      <c r="E13" s="12">
        <f>'Tableau de résultat N+1'!C12+'Tableau de résultat N+1'!C13</f>
        <v>0</v>
      </c>
      <c r="F13" s="138"/>
      <c r="G13" s="14"/>
    </row>
    <row r="14" spans="2:7" s="129" customFormat="1" ht="13.5" customHeight="1" thickBot="1">
      <c r="B14" s="136" t="s">
        <v>273</v>
      </c>
      <c r="C14" s="130">
        <f>SUM(C12:C13)</f>
        <v>0</v>
      </c>
      <c r="D14" s="136" t="s">
        <v>273</v>
      </c>
      <c r="E14" s="130">
        <f>SUM(E12:E13)</f>
        <v>0</v>
      </c>
      <c r="F14" s="139" t="s">
        <v>266</v>
      </c>
      <c r="G14" s="130">
        <f>C14-E14</f>
        <v>0</v>
      </c>
    </row>
    <row r="15" spans="2:7" ht="13.5" customHeight="1">
      <c r="B15" s="133" t="s">
        <v>10</v>
      </c>
      <c r="C15" s="56">
        <f>IF(G14&gt;0,G14,0)</f>
        <v>0</v>
      </c>
      <c r="D15" s="133" t="s">
        <v>50</v>
      </c>
      <c r="E15" s="56">
        <f>-IF(G14&lt;0,G14,0)</f>
        <v>0</v>
      </c>
      <c r="F15" s="131"/>
      <c r="G15" s="15"/>
    </row>
    <row r="16" spans="2:7" ht="30">
      <c r="B16" s="13" t="s">
        <v>272</v>
      </c>
      <c r="C16" s="12">
        <f>'Tableau de résultat N+1'!E17</f>
        <v>0</v>
      </c>
      <c r="D16" s="13" t="s">
        <v>240</v>
      </c>
      <c r="E16" s="12">
        <f>SUM('Tableau de résultat N+1'!C16:C19)</f>
        <v>0</v>
      </c>
      <c r="F16" s="132"/>
      <c r="G16" s="14"/>
    </row>
    <row r="17" spans="2:7" ht="13.5" customHeight="1" thickBot="1">
      <c r="B17" s="11" t="s">
        <v>11</v>
      </c>
      <c r="C17" s="12">
        <f>'Tableau de résultat N+1'!E21</f>
        <v>0</v>
      </c>
      <c r="D17" s="11" t="s">
        <v>19</v>
      </c>
      <c r="E17" s="12">
        <f>'Tableau de résultat N+1'!C21</f>
        <v>0</v>
      </c>
      <c r="F17" s="132"/>
      <c r="G17" s="14"/>
    </row>
    <row r="18" spans="2:7" s="129" customFormat="1" ht="13.5" customHeight="1" thickBot="1">
      <c r="B18" s="136" t="s">
        <v>273</v>
      </c>
      <c r="C18" s="130">
        <f>SUM(C15:C17)</f>
        <v>0</v>
      </c>
      <c r="D18" s="136" t="s">
        <v>273</v>
      </c>
      <c r="E18" s="130">
        <f>SUM(E15:E17)</f>
        <v>0</v>
      </c>
      <c r="F18" s="139" t="s">
        <v>12</v>
      </c>
      <c r="G18" s="130">
        <f>C18-E18</f>
        <v>0</v>
      </c>
    </row>
    <row r="19" spans="2:7" ht="13.5" customHeight="1">
      <c r="B19" s="133" t="s">
        <v>46</v>
      </c>
      <c r="C19" s="56">
        <f>IF(G18&gt;0,G18,"")</f>
      </c>
      <c r="D19" s="133" t="s">
        <v>51</v>
      </c>
      <c r="E19" s="56">
        <f>-IF(G18&lt;0,G18,0)</f>
        <v>0</v>
      </c>
      <c r="F19" s="131"/>
      <c r="G19" s="15"/>
    </row>
    <row r="20" spans="2:7" ht="30">
      <c r="B20" s="13" t="s">
        <v>270</v>
      </c>
      <c r="C20" s="12"/>
      <c r="D20" s="13" t="s">
        <v>270</v>
      </c>
      <c r="E20" s="12"/>
      <c r="F20" s="132"/>
      <c r="G20" s="14"/>
    </row>
    <row r="21" spans="2:7" ht="13.5" customHeight="1" thickBot="1">
      <c r="B21" s="11" t="s">
        <v>13</v>
      </c>
      <c r="C21" s="12">
        <f>'Tableau de résultat N+1'!E31</f>
        <v>0</v>
      </c>
      <c r="D21" s="11" t="s">
        <v>20</v>
      </c>
      <c r="E21" s="12">
        <f>'Tableau de résultat N+1'!C31</f>
        <v>0</v>
      </c>
      <c r="F21" s="138"/>
      <c r="G21" s="8"/>
    </row>
    <row r="22" spans="2:7" s="129" customFormat="1" ht="13.5" customHeight="1" thickBot="1">
      <c r="B22" s="136" t="s">
        <v>273</v>
      </c>
      <c r="C22" s="130">
        <f>SUM(C19:C21)</f>
        <v>0</v>
      </c>
      <c r="D22" s="136" t="s">
        <v>273</v>
      </c>
      <c r="E22" s="130">
        <f>SUM(E19:E21)</f>
        <v>0</v>
      </c>
      <c r="F22" s="139" t="s">
        <v>15</v>
      </c>
      <c r="G22" s="128">
        <f>C22-E22</f>
        <v>0</v>
      </c>
    </row>
    <row r="23" spans="2:7" ht="13.5" customHeight="1" thickBot="1">
      <c r="B23" s="137" t="s">
        <v>14</v>
      </c>
      <c r="C23" s="128">
        <f>'Tableau de résultat N+1'!E37</f>
        <v>0</v>
      </c>
      <c r="D23" s="137" t="s">
        <v>21</v>
      </c>
      <c r="E23" s="128">
        <f>'Tableau de résultat N+1'!C37</f>
        <v>0</v>
      </c>
      <c r="F23" s="141" t="s">
        <v>16</v>
      </c>
      <c r="G23" s="128">
        <f>C23-E23</f>
        <v>0</v>
      </c>
    </row>
    <row r="24" spans="2:7" ht="13.5" customHeight="1">
      <c r="B24" s="133" t="s">
        <v>15</v>
      </c>
      <c r="C24" s="56">
        <f>IF(G22&gt;0,G22,0)</f>
        <v>0</v>
      </c>
      <c r="D24" s="133" t="s">
        <v>47</v>
      </c>
      <c r="E24" s="56">
        <f>-IF(G22&lt;0,G22,0)</f>
        <v>0</v>
      </c>
      <c r="F24" s="131"/>
      <c r="G24" s="15"/>
    </row>
    <row r="25" spans="2:7" ht="13.5" customHeight="1">
      <c r="B25" s="11" t="s">
        <v>49</v>
      </c>
      <c r="C25" s="12">
        <f>IF(G23&gt;0,G23,0)</f>
        <v>0</v>
      </c>
      <c r="D25" s="11" t="s">
        <v>48</v>
      </c>
      <c r="E25" s="12">
        <f>-IF(G23&lt;0,G23,0)</f>
        <v>0</v>
      </c>
      <c r="F25" s="132"/>
      <c r="G25" s="14"/>
    </row>
    <row r="26" spans="2:7" ht="13.5" customHeight="1">
      <c r="B26" s="11"/>
      <c r="C26" s="12"/>
      <c r="D26" s="11" t="s">
        <v>22</v>
      </c>
      <c r="E26" s="12">
        <f>'Tableau de résultat N+1'!C38</f>
        <v>0</v>
      </c>
      <c r="F26" s="132"/>
      <c r="G26" s="14"/>
    </row>
    <row r="27" spans="2:7" ht="13.5" customHeight="1" thickBot="1">
      <c r="B27" s="11"/>
      <c r="C27" s="12"/>
      <c r="D27" s="11" t="s">
        <v>23</v>
      </c>
      <c r="E27" s="12">
        <f>'Tableau de résultat N+1'!C39</f>
        <v>0</v>
      </c>
      <c r="F27" s="132"/>
      <c r="G27" s="14"/>
    </row>
    <row r="28" spans="2:7" s="129" customFormat="1" ht="13.5" customHeight="1" thickBot="1">
      <c r="B28" s="136" t="s">
        <v>273</v>
      </c>
      <c r="C28" s="130">
        <f>SUM(C24:C27)</f>
        <v>0</v>
      </c>
      <c r="D28" s="136" t="s">
        <v>273</v>
      </c>
      <c r="E28" s="130">
        <f>SUM(E24:E27)</f>
        <v>0</v>
      </c>
      <c r="F28" s="139" t="s">
        <v>24</v>
      </c>
      <c r="G28" s="142">
        <f>C28-E28</f>
        <v>0</v>
      </c>
    </row>
    <row r="29" spans="2:7" ht="30.75" thickBot="1">
      <c r="B29" s="140" t="s">
        <v>267</v>
      </c>
      <c r="C29" s="143">
        <f>'Tableau de résultat N+1'!E34</f>
        <v>0</v>
      </c>
      <c r="D29" s="140" t="s">
        <v>268</v>
      </c>
      <c r="E29" s="143">
        <f>'Tableau de résultat N+1'!C34</f>
        <v>0</v>
      </c>
      <c r="F29" s="144" t="s">
        <v>269</v>
      </c>
      <c r="G29" s="145">
        <f>C29-E29</f>
        <v>0</v>
      </c>
    </row>
  </sheetData>
  <sheetProtection sheet="1"/>
  <mergeCells count="7">
    <mergeCell ref="D9:D10"/>
    <mergeCell ref="E9:E10"/>
    <mergeCell ref="B2:G2"/>
    <mergeCell ref="B1:G1"/>
    <mergeCell ref="B3:C3"/>
    <mergeCell ref="D3:E3"/>
    <mergeCell ref="F3:G3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PageLayoutView="0" workbookViewId="0" topLeftCell="A1">
      <selection activeCell="E26" sqref="E26"/>
    </sheetView>
  </sheetViews>
  <sheetFormatPr defaultColWidth="11.421875" defaultRowHeight="12.75"/>
  <cols>
    <col min="1" max="1" width="3.7109375" style="59" customWidth="1"/>
    <col min="2" max="2" width="59.140625" style="59" bestFit="1" customWidth="1"/>
    <col min="3" max="3" width="14.7109375" style="59" customWidth="1"/>
    <col min="4" max="4" width="14.57421875" style="59" customWidth="1"/>
    <col min="5" max="16384" width="11.421875" style="59" customWidth="1"/>
  </cols>
  <sheetData>
    <row r="1" spans="1:2" ht="16.5" thickBot="1">
      <c r="A1" s="299"/>
      <c r="B1" s="299"/>
    </row>
    <row r="2" spans="2:5" ht="16.5" thickBot="1">
      <c r="B2" s="296" t="s">
        <v>274</v>
      </c>
      <c r="C2" s="297"/>
      <c r="D2" s="298"/>
      <c r="E2" s="150"/>
    </row>
    <row r="3" spans="2:5" ht="16.5" thickBot="1">
      <c r="B3" s="163"/>
      <c r="C3" s="163"/>
      <c r="D3" s="163"/>
      <c r="E3" s="150"/>
    </row>
    <row r="4" spans="2:5" ht="16.5" thickBot="1">
      <c r="B4" s="152" t="s">
        <v>275</v>
      </c>
      <c r="C4" s="153" t="s">
        <v>30</v>
      </c>
      <c r="D4" s="153" t="s">
        <v>31</v>
      </c>
      <c r="E4" s="150"/>
    </row>
    <row r="5" spans="2:5" ht="15.75">
      <c r="B5" s="154" t="s">
        <v>276</v>
      </c>
      <c r="C5" s="146"/>
      <c r="D5" s="146">
        <f>SIG!G14</f>
        <v>0</v>
      </c>
      <c r="E5" s="150"/>
    </row>
    <row r="6" spans="2:5" ht="15.75">
      <c r="B6" s="149" t="s">
        <v>221</v>
      </c>
      <c r="C6" s="148"/>
      <c r="D6" s="148">
        <f>'Tableau de résultat N+1'!C43</f>
        <v>0</v>
      </c>
      <c r="E6" s="150"/>
    </row>
    <row r="7" spans="2:5" ht="15.75">
      <c r="B7" s="149" t="s">
        <v>11</v>
      </c>
      <c r="C7" s="148"/>
      <c r="D7" s="148">
        <f>'Tableau de résultat N+1'!E21</f>
        <v>0</v>
      </c>
      <c r="E7" s="150"/>
    </row>
    <row r="8" spans="2:5" ht="15.75">
      <c r="B8" s="149" t="s">
        <v>277</v>
      </c>
      <c r="C8" s="148"/>
      <c r="D8" s="148"/>
      <c r="E8" s="150"/>
    </row>
    <row r="9" spans="2:5" ht="15.75">
      <c r="B9" s="149" t="s">
        <v>278</v>
      </c>
      <c r="C9" s="148"/>
      <c r="D9" s="148">
        <f>'Tableau de résultat N+1'!E24</f>
        <v>0</v>
      </c>
      <c r="E9" s="150"/>
    </row>
    <row r="10" spans="2:5" ht="15.75">
      <c r="B10" s="149" t="s">
        <v>279</v>
      </c>
      <c r="C10" s="148"/>
      <c r="D10" s="148"/>
      <c r="E10" s="150"/>
    </row>
    <row r="11" spans="2:5" ht="15.75">
      <c r="B11" s="149" t="s">
        <v>280</v>
      </c>
      <c r="C11" s="148"/>
      <c r="D11" s="148">
        <f>'Tableau de résultat N+1'!E27</f>
        <v>0</v>
      </c>
      <c r="E11" s="150"/>
    </row>
    <row r="12" spans="2:5" ht="15.75">
      <c r="B12" s="149" t="s">
        <v>281</v>
      </c>
      <c r="C12" s="148"/>
      <c r="D12" s="148"/>
      <c r="E12" s="150"/>
    </row>
    <row r="13" spans="2:5" ht="15.75">
      <c r="B13" s="149" t="s">
        <v>169</v>
      </c>
      <c r="C13" s="148"/>
      <c r="D13" s="148"/>
      <c r="E13" s="150"/>
    </row>
    <row r="14" spans="2:5" ht="15.75">
      <c r="B14" s="149" t="s">
        <v>170</v>
      </c>
      <c r="C14" s="148"/>
      <c r="D14" s="148">
        <f>'Tableau de résultat N+1'!E30</f>
        <v>0</v>
      </c>
      <c r="E14" s="150"/>
    </row>
    <row r="15" spans="2:5" ht="15.75">
      <c r="B15" s="149" t="s">
        <v>246</v>
      </c>
      <c r="C15" s="148"/>
      <c r="D15" s="148"/>
      <c r="E15" s="150"/>
    </row>
    <row r="16" spans="2:5" ht="15.75">
      <c r="B16" s="149" t="s">
        <v>289</v>
      </c>
      <c r="C16" s="148"/>
      <c r="D16" s="148"/>
      <c r="E16" s="150"/>
    </row>
    <row r="17" spans="2:5" ht="16.5" thickBot="1">
      <c r="B17" s="155" t="s">
        <v>282</v>
      </c>
      <c r="C17" s="148"/>
      <c r="D17" s="156"/>
      <c r="E17" s="150"/>
    </row>
    <row r="18" spans="2:5" ht="16.5" thickBot="1">
      <c r="B18" s="172" t="s">
        <v>283</v>
      </c>
      <c r="C18" s="61"/>
      <c r="D18" s="158">
        <f>SUM(D5:D17)</f>
        <v>0</v>
      </c>
      <c r="E18" s="150"/>
    </row>
    <row r="19" spans="2:5" ht="15.75">
      <c r="B19" s="147" t="s">
        <v>19</v>
      </c>
      <c r="C19" s="146"/>
      <c r="D19" s="146"/>
      <c r="E19" s="150"/>
    </row>
    <row r="20" spans="2:5" ht="15.75">
      <c r="B20" s="149" t="s">
        <v>277</v>
      </c>
      <c r="C20" s="148"/>
      <c r="D20" s="148"/>
      <c r="E20" s="150"/>
    </row>
    <row r="21" spans="2:5" ht="15.75">
      <c r="B21" s="149" t="s">
        <v>286</v>
      </c>
      <c r="C21" s="148">
        <f>'Tableau de résultat N+1'!C25</f>
        <v>0</v>
      </c>
      <c r="D21" s="148"/>
      <c r="E21" s="150"/>
    </row>
    <row r="22" spans="2:5" ht="15.75">
      <c r="B22" s="149" t="s">
        <v>162</v>
      </c>
      <c r="C22" s="148">
        <f>'Tableau de résultat N+1'!C29</f>
        <v>0</v>
      </c>
      <c r="D22" s="148"/>
      <c r="E22" s="150"/>
    </row>
    <row r="23" spans="2:5" ht="15.75">
      <c r="B23" s="149" t="s">
        <v>287</v>
      </c>
      <c r="C23" s="148">
        <f>'Tableau de résultat N+1'!C30</f>
        <v>0</v>
      </c>
      <c r="D23" s="148"/>
      <c r="E23" s="150"/>
    </row>
    <row r="24" spans="2:5" ht="15.75">
      <c r="B24" s="149" t="s">
        <v>288</v>
      </c>
      <c r="C24" s="148">
        <f>'Tableau de résultat N+1'!C33</f>
        <v>0</v>
      </c>
      <c r="D24" s="148"/>
      <c r="E24" s="150"/>
    </row>
    <row r="25" spans="2:5" ht="15.75">
      <c r="B25" s="149" t="s">
        <v>290</v>
      </c>
      <c r="C25" s="148"/>
      <c r="D25" s="148"/>
      <c r="E25" s="150"/>
    </row>
    <row r="26" spans="2:5" ht="15.75">
      <c r="B26" s="149" t="s">
        <v>22</v>
      </c>
      <c r="C26" s="148">
        <f>'Tableau de résultat N+1'!C38</f>
        <v>0</v>
      </c>
      <c r="D26" s="148"/>
      <c r="E26" s="150"/>
    </row>
    <row r="27" spans="2:5" ht="16.5" thickBot="1">
      <c r="B27" s="149" t="s">
        <v>23</v>
      </c>
      <c r="C27" s="148">
        <f>SIG!E27</f>
        <v>0</v>
      </c>
      <c r="D27" s="148"/>
      <c r="E27" s="150"/>
    </row>
    <row r="28" spans="2:5" ht="16.5" thickBot="1">
      <c r="B28" s="159" t="s">
        <v>284</v>
      </c>
      <c r="C28" s="158">
        <f>SUM(C19:C27)</f>
        <v>0</v>
      </c>
      <c r="D28" s="61"/>
      <c r="E28" s="150"/>
    </row>
    <row r="29" spans="2:5" ht="16.5" thickBot="1">
      <c r="B29" s="161" t="s">
        <v>285</v>
      </c>
      <c r="C29" s="160">
        <f>IF(D18&lt;C28,C28-D18,"")</f>
      </c>
      <c r="D29" s="173">
        <f>IF(D18&gt;C28,D18-C28,"")</f>
      </c>
      <c r="E29" s="150"/>
    </row>
    <row r="30" spans="2:5" ht="16.5" thickBot="1">
      <c r="B30" s="151"/>
      <c r="C30" s="151"/>
      <c r="D30" s="151"/>
      <c r="E30" s="150"/>
    </row>
    <row r="31" spans="2:4" ht="16.5" thickBot="1">
      <c r="B31" s="152" t="s">
        <v>291</v>
      </c>
      <c r="C31" s="153" t="s">
        <v>30</v>
      </c>
      <c r="D31" s="162" t="s">
        <v>31</v>
      </c>
    </row>
    <row r="32" spans="2:4" ht="15.75">
      <c r="B32" s="154" t="s">
        <v>298</v>
      </c>
      <c r="C32" s="146"/>
      <c r="D32" s="169">
        <f>'Tableau de résultat N+1'!C41</f>
        <v>0</v>
      </c>
    </row>
    <row r="33" spans="2:4" ht="15.75">
      <c r="B33" s="149" t="s">
        <v>294</v>
      </c>
      <c r="C33" s="148"/>
      <c r="D33" s="170">
        <f>SIG!E16</f>
        <v>0</v>
      </c>
    </row>
    <row r="34" spans="2:4" ht="15.75">
      <c r="B34" s="149" t="s">
        <v>295</v>
      </c>
      <c r="C34" s="148"/>
      <c r="D34" s="170">
        <f>'Tableau de résultat N+1'!C24</f>
        <v>0</v>
      </c>
    </row>
    <row r="35" spans="2:4" ht="15.75">
      <c r="B35" s="149" t="s">
        <v>296</v>
      </c>
      <c r="C35" s="148"/>
      <c r="D35" s="170"/>
    </row>
    <row r="36" spans="2:4" ht="16.5" thickBot="1">
      <c r="B36" s="155" t="s">
        <v>297</v>
      </c>
      <c r="C36" s="148"/>
      <c r="D36" s="171">
        <f>'Tableau de résultat N+1'!C34</f>
        <v>0</v>
      </c>
    </row>
    <row r="37" spans="2:4" ht="16.5" thickBot="1">
      <c r="B37" s="157" t="s">
        <v>292</v>
      </c>
      <c r="C37" s="61"/>
      <c r="D37" s="166">
        <f>SUM(D32:D36)-C32</f>
        <v>0</v>
      </c>
    </row>
    <row r="38" spans="2:4" ht="15.75">
      <c r="B38" s="147" t="s">
        <v>299</v>
      </c>
      <c r="C38" s="146">
        <f>'Tableau de résultat N+1'!E17-'Tableau de résultat N+1'!C43</f>
        <v>0</v>
      </c>
      <c r="D38" s="164"/>
    </row>
    <row r="39" spans="2:4" ht="15.75">
      <c r="B39" s="149" t="s">
        <v>300</v>
      </c>
      <c r="C39" s="148">
        <f>'Tableau de résultat N+1'!E28</f>
        <v>0</v>
      </c>
      <c r="D39" s="165"/>
    </row>
    <row r="40" spans="2:4" ht="15.75">
      <c r="B40" s="149" t="s">
        <v>301</v>
      </c>
      <c r="C40" s="148"/>
      <c r="D40" s="165"/>
    </row>
    <row r="41" spans="2:4" ht="15.75">
      <c r="B41" s="149" t="s">
        <v>267</v>
      </c>
      <c r="C41" s="148">
        <f>'Tableau de résultat N+1'!E34</f>
        <v>0</v>
      </c>
      <c r="D41" s="165"/>
    </row>
    <row r="42" spans="2:4" ht="16.5" thickBot="1">
      <c r="B42" s="155" t="s">
        <v>302</v>
      </c>
      <c r="C42" s="156">
        <f>'Tableau de résultat N+1'!E35</f>
        <v>0</v>
      </c>
      <c r="D42" s="60"/>
    </row>
    <row r="43" spans="2:4" ht="16.5" thickBot="1">
      <c r="B43" s="157" t="s">
        <v>293</v>
      </c>
      <c r="C43" s="158">
        <f>SUM(C38:C42)</f>
        <v>0</v>
      </c>
      <c r="D43" s="61"/>
    </row>
    <row r="44" spans="2:4" ht="16.5" thickBot="1">
      <c r="B44" s="167" t="s">
        <v>32</v>
      </c>
      <c r="C44" s="61">
        <f>IF(D37&lt;C43,C43-D37,"")</f>
      </c>
      <c r="D44" s="168">
        <f>IF(D37&gt;C43,D37-C43,"")</f>
      </c>
    </row>
  </sheetData>
  <sheetProtection sheet="1"/>
  <mergeCells count="2">
    <mergeCell ref="B2:D2"/>
    <mergeCell ref="A1:B1"/>
  </mergeCells>
  <printOptions horizontalCentered="1" verticalCentered="1"/>
  <pageMargins left="0.1968503937007874" right="0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H9" sqref="H9"/>
    </sheetView>
  </sheetViews>
  <sheetFormatPr defaultColWidth="11.421875" defaultRowHeight="12.75"/>
  <cols>
    <col min="1" max="1" width="11.421875" style="175" customWidth="1"/>
    <col min="2" max="2" width="19.28125" style="175" bestFit="1" customWidth="1"/>
    <col min="3" max="5" width="13.7109375" style="175" customWidth="1"/>
    <col min="6" max="16384" width="11.421875" style="175" customWidth="1"/>
  </cols>
  <sheetData>
    <row r="1" spans="2:5" s="174" customFormat="1" ht="19.5" customHeight="1" thickBot="1">
      <c r="B1" s="303"/>
      <c r="C1" s="303"/>
      <c r="D1" s="303"/>
      <c r="E1" s="303"/>
    </row>
    <row r="2" spans="2:5" ht="19.5" customHeight="1" thickBot="1">
      <c r="B2" s="300" t="s">
        <v>303</v>
      </c>
      <c r="C2" s="301"/>
      <c r="D2" s="301"/>
      <c r="E2" s="302"/>
    </row>
    <row r="3" spans="2:5" ht="19.5" customHeight="1" thickBot="1">
      <c r="B3" s="176" t="s">
        <v>229</v>
      </c>
      <c r="C3" s="177">
        <f>'Bilan N'!G15</f>
        <v>0</v>
      </c>
      <c r="D3" s="178" t="s">
        <v>231</v>
      </c>
      <c r="E3" s="179" t="s">
        <v>25</v>
      </c>
    </row>
    <row r="4" spans="2:5" ht="19.5" customHeight="1">
      <c r="B4" s="180" t="s">
        <v>62</v>
      </c>
      <c r="C4" s="177">
        <f>D4-E4</f>
        <v>0</v>
      </c>
      <c r="D4" s="177">
        <f>'Bilan N+1'!G9</f>
        <v>0</v>
      </c>
      <c r="E4" s="181">
        <f>'Bilan N'!G9</f>
        <v>0</v>
      </c>
    </row>
    <row r="5" spans="2:5" ht="19.5" customHeight="1">
      <c r="B5" s="182" t="s">
        <v>197</v>
      </c>
      <c r="C5" s="183">
        <f>D5-E5</f>
        <v>0</v>
      </c>
      <c r="D5" s="183">
        <f>'Bilan N+1'!G10+'Bilan N+1'!G11+'Bilan N+1'!G12+'Bilan N+1'!C50</f>
        <v>0</v>
      </c>
      <c r="E5" s="184">
        <f>'Bilan N'!G10+'Bilan N'!G11+'Bilan N'!G12</f>
        <v>0</v>
      </c>
    </row>
    <row r="6" spans="2:5" ht="19.5" customHeight="1" thickBot="1">
      <c r="B6" s="185" t="s">
        <v>66</v>
      </c>
      <c r="C6" s="186">
        <f>D6-E6</f>
        <v>0</v>
      </c>
      <c r="D6" s="186">
        <f>'Bilan N+1'!G13</f>
        <v>0</v>
      </c>
      <c r="E6" s="187">
        <f>'Bilan N'!G13</f>
        <v>0</v>
      </c>
    </row>
    <row r="7" spans="2:5" ht="9" customHeight="1" thickBot="1">
      <c r="B7" s="188"/>
      <c r="C7" s="189"/>
      <c r="D7" s="189"/>
      <c r="E7" s="188"/>
    </row>
    <row r="8" spans="2:5" ht="19.5" customHeight="1" thickBot="1">
      <c r="B8" s="190" t="s">
        <v>230</v>
      </c>
      <c r="C8" s="191">
        <f>C3-SUM(C4:C6)</f>
        <v>0</v>
      </c>
      <c r="D8" s="189"/>
      <c r="E8" s="188"/>
    </row>
    <row r="9" spans="2:5" ht="15.75">
      <c r="B9" s="188"/>
      <c r="C9" s="188"/>
      <c r="D9" s="188"/>
      <c r="E9" s="188"/>
    </row>
    <row r="10" spans="2:5" ht="15.75">
      <c r="B10" s="188"/>
      <c r="C10" s="188"/>
      <c r="D10" s="188"/>
      <c r="E10" s="188"/>
    </row>
    <row r="13" ht="15.75">
      <c r="E13" s="188"/>
    </row>
  </sheetData>
  <sheetProtection sheet="1"/>
  <mergeCells count="2">
    <mergeCell ref="B2:E2"/>
    <mergeCell ref="B1:E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1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175" customWidth="1"/>
    <col min="2" max="2" width="23.28125" style="175" customWidth="1"/>
    <col min="3" max="4" width="13.7109375" style="175" customWidth="1"/>
    <col min="5" max="5" width="23.28125" style="175" customWidth="1"/>
    <col min="6" max="7" width="13.7109375" style="175" customWidth="1"/>
    <col min="8" max="16384" width="11.421875" style="175" customWidth="1"/>
  </cols>
  <sheetData>
    <row r="1" spans="2:3" ht="15" customHeight="1" thickBot="1">
      <c r="B1" s="193"/>
      <c r="C1" s="194"/>
    </row>
    <row r="2" spans="2:7" ht="15" customHeight="1" thickBot="1">
      <c r="B2" s="304" t="s">
        <v>304</v>
      </c>
      <c r="C2" s="305"/>
      <c r="D2" s="305"/>
      <c r="E2" s="305"/>
      <c r="F2" s="305"/>
      <c r="G2" s="306"/>
    </row>
    <row r="3" spans="2:7" ht="15" customHeight="1" thickBot="1">
      <c r="B3" s="198" t="s">
        <v>52</v>
      </c>
      <c r="C3" s="199" t="s">
        <v>25</v>
      </c>
      <c r="D3" s="199" t="s">
        <v>235</v>
      </c>
      <c r="E3" s="200" t="s">
        <v>54</v>
      </c>
      <c r="F3" s="201" t="s">
        <v>25</v>
      </c>
      <c r="G3" s="202" t="s">
        <v>235</v>
      </c>
    </row>
    <row r="4" spans="2:7" ht="19.5" customHeight="1">
      <c r="B4" s="203" t="s">
        <v>305</v>
      </c>
      <c r="C4" s="204">
        <f>'Bilan N'!C27</f>
        <v>0</v>
      </c>
      <c r="D4" s="204">
        <f>'Bilan N+1'!C27</f>
        <v>0</v>
      </c>
      <c r="E4" s="205" t="s">
        <v>310</v>
      </c>
      <c r="F4" s="204">
        <f>'Bilan N'!G24+'Bilan N'!G27+'Bilan N'!G32+'Bilan N'!G33+'Bilan N'!D46-'Bilan N'!G48-'Bilan N'!C42</f>
        <v>0</v>
      </c>
      <c r="G4" s="204">
        <f>'Bilan N+1'!G24+'Bilan N+1'!G27+'Bilan N+1'!G32+'Bilan N+1'!G33+'Bilan N+1'!D46-'Bilan N+1'!G48-'Bilan N+1'!C42</f>
        <v>0</v>
      </c>
    </row>
    <row r="5" spans="2:7" ht="19.5" customHeight="1">
      <c r="B5" s="206" t="s">
        <v>306</v>
      </c>
      <c r="C5" s="207">
        <f>SUM('Bilan N'!C30:C36)</f>
        <v>0</v>
      </c>
      <c r="D5" s="207">
        <f>SUM('Bilan N+1'!C30:C36)</f>
        <v>0</v>
      </c>
      <c r="E5" s="208" t="s">
        <v>311</v>
      </c>
      <c r="F5" s="207">
        <f>SUM('Bilan N'!G36:G37)</f>
        <v>0</v>
      </c>
      <c r="G5" s="207">
        <f>SUM('Bilan N+1'!G36:G37)</f>
        <v>0</v>
      </c>
    </row>
    <row r="6" spans="2:7" ht="19.5" customHeight="1">
      <c r="B6" s="206" t="s">
        <v>307</v>
      </c>
      <c r="C6" s="207">
        <f>'Bilan N'!C39</f>
        <v>0</v>
      </c>
      <c r="D6" s="207">
        <f>'Bilan N+1'!C37+'Bilan N+1'!C39</f>
        <v>0</v>
      </c>
      <c r="E6" s="208" t="s">
        <v>312</v>
      </c>
      <c r="F6" s="207">
        <f>SUM('Bilan N'!G40:G42)</f>
        <v>0</v>
      </c>
      <c r="G6" s="207">
        <f>SUM('Bilan N+1'!G40:G42)</f>
        <v>0</v>
      </c>
    </row>
    <row r="7" spans="2:7" ht="19.5" customHeight="1" thickBot="1">
      <c r="B7" s="209" t="s">
        <v>308</v>
      </c>
      <c r="C7" s="210">
        <f>'Bilan N'!C40</f>
        <v>0</v>
      </c>
      <c r="D7" s="210">
        <f>'Bilan N+1'!C40</f>
        <v>0</v>
      </c>
      <c r="E7" s="211" t="s">
        <v>308</v>
      </c>
      <c r="F7" s="210">
        <f>'Bilan N'!G48</f>
        <v>0</v>
      </c>
      <c r="G7" s="210">
        <f>'Bilan N+1'!G48</f>
        <v>0</v>
      </c>
    </row>
    <row r="8" spans="2:7" ht="15" customHeight="1" thickBot="1">
      <c r="B8" s="197" t="s">
        <v>309</v>
      </c>
      <c r="C8" s="212">
        <f>SUM(C4:C7)</f>
        <v>0</v>
      </c>
      <c r="D8" s="213">
        <f>SUM(D4:D7)</f>
        <v>0</v>
      </c>
      <c r="E8" s="197" t="s">
        <v>309</v>
      </c>
      <c r="F8" s="212">
        <f>SUM(F4:F7)</f>
        <v>0</v>
      </c>
      <c r="G8" s="213">
        <f>SUM(G4:G7)</f>
        <v>0</v>
      </c>
    </row>
    <row r="9" ht="15" customHeight="1"/>
    <row r="10" spans="4:6" ht="15" customHeight="1">
      <c r="D10" s="195"/>
      <c r="F10" s="195"/>
    </row>
    <row r="11" ht="15.75">
      <c r="C11" s="195"/>
    </row>
  </sheetData>
  <sheetProtection sheet="1"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ignoredErrors>
    <ignoredError sqref="D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H20"/>
  <sheetViews>
    <sheetView showGridLines="0" zoomScalePageLayoutView="0" workbookViewId="0" topLeftCell="A1">
      <selection activeCell="I9" sqref="I9"/>
    </sheetView>
  </sheetViews>
  <sheetFormatPr defaultColWidth="11.421875" defaultRowHeight="12.75"/>
  <cols>
    <col min="1" max="1" width="3.7109375" style="59" customWidth="1"/>
    <col min="2" max="2" width="2.28125" style="216" bestFit="1" customWidth="1"/>
    <col min="3" max="3" width="58.8515625" style="59" bestFit="1" customWidth="1"/>
    <col min="4" max="6" width="13.28125" style="59" customWidth="1"/>
    <col min="7" max="16384" width="11.421875" style="59" customWidth="1"/>
  </cols>
  <sheetData>
    <row r="1" spans="3:4" ht="16.5" thickBot="1">
      <c r="C1" s="57"/>
      <c r="D1" s="58"/>
    </row>
    <row r="2" spans="2:6" ht="16.5" thickBot="1">
      <c r="B2" s="304" t="s">
        <v>313</v>
      </c>
      <c r="C2" s="307"/>
      <c r="D2" s="307"/>
      <c r="E2" s="307"/>
      <c r="F2" s="308"/>
    </row>
    <row r="3" spans="2:6" ht="16.5" thickBot="1">
      <c r="B3" s="309" t="s">
        <v>83</v>
      </c>
      <c r="C3" s="310"/>
      <c r="D3" s="199" t="s">
        <v>55</v>
      </c>
      <c r="E3" s="199" t="s">
        <v>25</v>
      </c>
      <c r="F3" s="217" t="s">
        <v>314</v>
      </c>
    </row>
    <row r="4" spans="2:6" ht="15.75">
      <c r="B4" s="221"/>
      <c r="C4" s="222" t="s">
        <v>87</v>
      </c>
      <c r="D4" s="223">
        <f>'Bilan fonctionnel'!F4</f>
        <v>0</v>
      </c>
      <c r="E4" s="224">
        <f>'Bilan fonctionnel'!G4</f>
        <v>0</v>
      </c>
      <c r="F4" s="223">
        <f>E4-D4</f>
        <v>0</v>
      </c>
    </row>
    <row r="5" spans="2:6" ht="16.5" thickBot="1">
      <c r="B5" s="230" t="s">
        <v>84</v>
      </c>
      <c r="C5" s="231" t="s">
        <v>88</v>
      </c>
      <c r="D5" s="232">
        <f>'Bilan fonctionnel'!C4</f>
        <v>0</v>
      </c>
      <c r="E5" s="233">
        <f>'Bilan fonctionnel'!D4</f>
        <v>0</v>
      </c>
      <c r="F5" s="232">
        <f>E5-D5</f>
        <v>0</v>
      </c>
    </row>
    <row r="6" spans="2:6" ht="16.5" thickBot="1">
      <c r="B6" s="237" t="s">
        <v>85</v>
      </c>
      <c r="C6" s="236" t="s">
        <v>89</v>
      </c>
      <c r="D6" s="239">
        <f>D4-D5</f>
        <v>0</v>
      </c>
      <c r="E6" s="240">
        <f>E4-E5</f>
        <v>0</v>
      </c>
      <c r="F6" s="247">
        <f>F4-F5</f>
        <v>0</v>
      </c>
    </row>
    <row r="7" spans="2:6" ht="15.75">
      <c r="B7" s="221"/>
      <c r="C7" s="222" t="s">
        <v>90</v>
      </c>
      <c r="D7" s="223">
        <f>'Bilan fonctionnel'!C5</f>
        <v>0</v>
      </c>
      <c r="E7" s="224">
        <f>'Bilan fonctionnel'!D5</f>
        <v>0</v>
      </c>
      <c r="F7" s="223">
        <f>E7-D7</f>
        <v>0</v>
      </c>
    </row>
    <row r="8" spans="2:6" ht="16.5" thickBot="1">
      <c r="B8" s="225" t="s">
        <v>84</v>
      </c>
      <c r="C8" s="226" t="s">
        <v>91</v>
      </c>
      <c r="D8" s="227">
        <f>'Bilan fonctionnel'!F5</f>
        <v>0</v>
      </c>
      <c r="E8" s="228">
        <f>'Bilan fonctionnel'!G5</f>
        <v>0</v>
      </c>
      <c r="F8" s="229">
        <f>E8-D8</f>
        <v>0</v>
      </c>
    </row>
    <row r="9" spans="2:6" ht="16.5" thickBot="1">
      <c r="B9" s="196" t="s">
        <v>85</v>
      </c>
      <c r="C9" s="235" t="s">
        <v>94</v>
      </c>
      <c r="D9" s="241">
        <f>D7-D8</f>
        <v>0</v>
      </c>
      <c r="E9" s="242">
        <f>E7-E8</f>
        <v>0</v>
      </c>
      <c r="F9" s="238">
        <f>F7-F8</f>
        <v>0</v>
      </c>
    </row>
    <row r="10" spans="2:6" ht="15.75">
      <c r="B10" s="225"/>
      <c r="C10" s="226" t="s">
        <v>92</v>
      </c>
      <c r="D10" s="227">
        <f>'Bilan fonctionnel'!C6</f>
        <v>0</v>
      </c>
      <c r="E10" s="228">
        <f>'Bilan fonctionnel'!D6</f>
        <v>0</v>
      </c>
      <c r="F10" s="229">
        <f>E10-D10</f>
        <v>0</v>
      </c>
    </row>
    <row r="11" spans="2:6" ht="15.75" customHeight="1" thickBot="1">
      <c r="B11" s="225" t="s">
        <v>84</v>
      </c>
      <c r="C11" s="226" t="s">
        <v>93</v>
      </c>
      <c r="D11" s="227">
        <f>'Bilan fonctionnel'!F6</f>
        <v>0</v>
      </c>
      <c r="E11" s="228">
        <f>'Bilan fonctionnel'!G6</f>
        <v>0</v>
      </c>
      <c r="F11" s="229">
        <f>E11-D11</f>
        <v>0</v>
      </c>
    </row>
    <row r="12" spans="2:6" ht="15.75" customHeight="1" thickBot="1">
      <c r="B12" s="196" t="s">
        <v>85</v>
      </c>
      <c r="C12" s="235" t="s">
        <v>100</v>
      </c>
      <c r="D12" s="241">
        <f>D10-D11</f>
        <v>0</v>
      </c>
      <c r="E12" s="242">
        <f>E10-E11</f>
        <v>0</v>
      </c>
      <c r="F12" s="238">
        <f>F10-F11</f>
        <v>0</v>
      </c>
    </row>
    <row r="13" spans="2:6" ht="16.5" thickBot="1">
      <c r="B13" s="196"/>
      <c r="C13" s="235" t="s">
        <v>95</v>
      </c>
      <c r="D13" s="241">
        <f>D9+D12</f>
        <v>0</v>
      </c>
      <c r="E13" s="242">
        <f>E9+E12</f>
        <v>0</v>
      </c>
      <c r="F13" s="238">
        <f>F9+F12</f>
        <v>0</v>
      </c>
    </row>
    <row r="14" spans="2:6" ht="15.75">
      <c r="B14" s="225"/>
      <c r="C14" s="226" t="s">
        <v>96</v>
      </c>
      <c r="D14" s="227">
        <f>'Bilan fonctionnel'!C7</f>
        <v>0</v>
      </c>
      <c r="E14" s="228">
        <f>'Bilan fonctionnel'!D7</f>
        <v>0</v>
      </c>
      <c r="F14" s="229">
        <f>E14-D14</f>
        <v>0</v>
      </c>
    </row>
    <row r="15" spans="2:6" ht="16.5" thickBot="1">
      <c r="B15" s="225" t="s">
        <v>84</v>
      </c>
      <c r="C15" s="226" t="s">
        <v>97</v>
      </c>
      <c r="D15" s="227">
        <f>'Bilan fonctionnel'!F7</f>
        <v>0</v>
      </c>
      <c r="E15" s="228">
        <f>'Bilan fonctionnel'!G7</f>
        <v>0</v>
      </c>
      <c r="F15" s="229">
        <f>E15-D15</f>
        <v>0</v>
      </c>
    </row>
    <row r="16" spans="2:6" ht="16.5" thickBot="1">
      <c r="B16" s="196" t="s">
        <v>85</v>
      </c>
      <c r="C16" s="234" t="s">
        <v>98</v>
      </c>
      <c r="D16" s="241">
        <f>D14-D15</f>
        <v>0</v>
      </c>
      <c r="E16" s="242">
        <f>E14-E15</f>
        <v>0</v>
      </c>
      <c r="F16" s="238">
        <f>E16-D16</f>
        <v>0</v>
      </c>
    </row>
    <row r="17" spans="2:6" ht="16.5" thickBot="1">
      <c r="B17" s="309" t="s">
        <v>99</v>
      </c>
      <c r="C17" s="310"/>
      <c r="D17" s="199" t="s">
        <v>55</v>
      </c>
      <c r="E17" s="199" t="s">
        <v>25</v>
      </c>
      <c r="F17" s="217" t="s">
        <v>314</v>
      </c>
    </row>
    <row r="18" spans="2:8" ht="15.75">
      <c r="B18" s="218"/>
      <c r="C18" s="219" t="s">
        <v>86</v>
      </c>
      <c r="D18" s="244">
        <f>D6</f>
        <v>0</v>
      </c>
      <c r="E18" s="246">
        <f>E6</f>
        <v>0</v>
      </c>
      <c r="F18" s="248">
        <f>F6</f>
        <v>0</v>
      </c>
      <c r="H18" s="192"/>
    </row>
    <row r="19" spans="2:7" ht="16.5" thickBot="1">
      <c r="B19" s="220"/>
      <c r="C19" s="243" t="s">
        <v>315</v>
      </c>
      <c r="D19" s="245">
        <f>D9+D12+D16</f>
        <v>0</v>
      </c>
      <c r="E19" s="160">
        <f>E9+E12+E16</f>
        <v>0</v>
      </c>
      <c r="F19" s="249">
        <f>F9+F12+F16</f>
        <v>0</v>
      </c>
      <c r="G19" s="192"/>
    </row>
    <row r="20" spans="3:6" ht="15.75">
      <c r="C20" s="62"/>
      <c r="D20" s="214"/>
      <c r="E20" s="215"/>
      <c r="F20" s="215"/>
    </row>
  </sheetData>
  <sheetProtection sheet="1"/>
  <mergeCells count="3">
    <mergeCell ref="B2:F2"/>
    <mergeCell ref="B3:C3"/>
    <mergeCell ref="B17:C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3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59" customWidth="1"/>
    <col min="2" max="2" width="47.7109375" style="59" customWidth="1"/>
    <col min="3" max="3" width="13.7109375" style="59" customWidth="1"/>
    <col min="4" max="4" width="47.7109375" style="59" customWidth="1"/>
    <col min="5" max="5" width="13.7109375" style="59" customWidth="1"/>
    <col min="6" max="16384" width="11.421875" style="59" customWidth="1"/>
  </cols>
  <sheetData>
    <row r="1" spans="2:3" ht="16.5" thickBot="1">
      <c r="B1" s="57"/>
      <c r="C1" s="58"/>
    </row>
    <row r="2" spans="2:5" ht="16.5" thickBot="1">
      <c r="B2" s="311" t="s">
        <v>316</v>
      </c>
      <c r="C2" s="312"/>
      <c r="D2" s="312"/>
      <c r="E2" s="313"/>
    </row>
    <row r="3" spans="2:5" ht="16.5" thickBot="1">
      <c r="B3" s="153" t="s">
        <v>124</v>
      </c>
      <c r="C3" s="153" t="s">
        <v>33</v>
      </c>
      <c r="D3" s="153" t="s">
        <v>125</v>
      </c>
      <c r="E3" s="153" t="s">
        <v>33</v>
      </c>
    </row>
    <row r="4" spans="2:5" ht="9.75" customHeight="1">
      <c r="B4" s="252"/>
      <c r="C4" s="252"/>
      <c r="D4" s="252"/>
      <c r="E4" s="252"/>
    </row>
    <row r="5" spans="2:5" ht="15.75">
      <c r="B5" s="250" t="s">
        <v>126</v>
      </c>
      <c r="C5" s="148">
        <f>'Affectation du résultat'!C8</f>
        <v>0</v>
      </c>
      <c r="D5" s="250" t="s">
        <v>127</v>
      </c>
      <c r="E5" s="148">
        <f>CAF!D44</f>
      </c>
    </row>
    <row r="6" spans="2:5" ht="9.75" customHeight="1">
      <c r="B6" s="250"/>
      <c r="C6" s="148"/>
      <c r="D6" s="250"/>
      <c r="E6" s="148"/>
    </row>
    <row r="7" spans="2:5" ht="15.75">
      <c r="B7" s="250" t="s">
        <v>128</v>
      </c>
      <c r="C7" s="148"/>
      <c r="D7" s="250" t="s">
        <v>129</v>
      </c>
      <c r="E7" s="148"/>
    </row>
    <row r="8" spans="2:5" ht="15.75">
      <c r="B8" s="250" t="s">
        <v>81</v>
      </c>
      <c r="C8" s="148">
        <f>'Bilan N+1'!C6+'Bilan N+1'!C8-'Bilan N'!C6-'Bilan N'!C8</f>
        <v>0</v>
      </c>
      <c r="D8" s="250" t="s">
        <v>130</v>
      </c>
      <c r="E8" s="148"/>
    </row>
    <row r="9" spans="2:5" ht="15.75">
      <c r="B9" s="250" t="s">
        <v>131</v>
      </c>
      <c r="C9" s="148">
        <f>SUM('Bilan N+1'!C14:C17)-'Bilan N'!C14-'Bilan N'!C15-'Bilan N'!C16-'Bilan N'!C17+'Tableau de résultat N+1'!C45</f>
        <v>0</v>
      </c>
      <c r="D9" s="250" t="s">
        <v>132</v>
      </c>
      <c r="E9" s="148"/>
    </row>
    <row r="10" spans="2:5" ht="15.75">
      <c r="B10" s="250" t="s">
        <v>133</v>
      </c>
      <c r="C10" s="148">
        <f>'Bilan N+1'!C21+'Bilan N+1'!C26-'Bilan N'!C21-'Bilan N'!C26</f>
        <v>0</v>
      </c>
      <c r="D10" s="250" t="s">
        <v>134</v>
      </c>
      <c r="E10" s="148">
        <f>'Tableau de résultat N+1'!E34</f>
        <v>0</v>
      </c>
    </row>
    <row r="11" spans="2:5" ht="9.75" customHeight="1">
      <c r="B11" s="250"/>
      <c r="C11" s="148"/>
      <c r="D11" s="250"/>
      <c r="E11" s="148"/>
    </row>
    <row r="12" spans="2:5" ht="15.75">
      <c r="B12" s="250"/>
      <c r="C12" s="148"/>
      <c r="D12" s="250" t="s">
        <v>135</v>
      </c>
      <c r="E12" s="148"/>
    </row>
    <row r="13" spans="2:5" ht="15.75">
      <c r="B13" s="250" t="s">
        <v>136</v>
      </c>
      <c r="C13" s="148">
        <f>'Tableau de résultat N+1'!C43</f>
        <v>0</v>
      </c>
      <c r="D13" s="250" t="s">
        <v>137</v>
      </c>
      <c r="E13" s="148">
        <f>'Bilan N'!C25-'Bilan N+1'!C25</f>
        <v>0</v>
      </c>
    </row>
    <row r="14" spans="2:5" ht="9.75" customHeight="1">
      <c r="B14" s="250"/>
      <c r="C14" s="148"/>
      <c r="D14" s="250"/>
      <c r="E14" s="148"/>
    </row>
    <row r="15" spans="2:5" ht="15.75">
      <c r="B15" s="250" t="s">
        <v>138</v>
      </c>
      <c r="C15" s="148"/>
      <c r="D15" s="250" t="s">
        <v>139</v>
      </c>
      <c r="E15" s="148">
        <f>'Bilan N+1'!G6+'Bilan N+1'!G7-'Bilan N'!G6-'Bilan N+1'!C50</f>
        <v>0</v>
      </c>
    </row>
    <row r="16" spans="2:5" ht="15.75">
      <c r="B16" s="250"/>
      <c r="C16" s="148"/>
      <c r="D16" s="250" t="s">
        <v>140</v>
      </c>
      <c r="E16" s="148"/>
    </row>
    <row r="17" spans="2:5" ht="15.75">
      <c r="B17" s="250"/>
      <c r="C17" s="148"/>
      <c r="D17" s="250" t="s">
        <v>141</v>
      </c>
      <c r="E17" s="148"/>
    </row>
    <row r="18" spans="2:5" ht="9.75" customHeight="1">
      <c r="B18" s="250"/>
      <c r="C18" s="148"/>
      <c r="D18" s="250"/>
      <c r="E18" s="148"/>
    </row>
    <row r="19" spans="2:5" ht="15.75">
      <c r="B19" s="250" t="s">
        <v>142</v>
      </c>
      <c r="C19" s="148">
        <f>'Bilan N'!C49+'Bilan N'!C48</f>
        <v>0</v>
      </c>
      <c r="D19" s="250" t="s">
        <v>143</v>
      </c>
      <c r="E19" s="148">
        <f>('Bilan N+1'!G32+'Bilan N+1'!G33-'Bilan N+1'!G48)-('Bilan N'!G32+'Bilan N'!G33-'Bilan N'!G48)+'Bilan N'!C49+'Bilan N'!C48</f>
        <v>0</v>
      </c>
    </row>
    <row r="20" spans="2:5" ht="9.75" customHeight="1" thickBot="1">
      <c r="B20" s="253"/>
      <c r="C20" s="156"/>
      <c r="D20" s="253"/>
      <c r="E20" s="156"/>
    </row>
    <row r="21" spans="2:5" ht="16.5" thickBot="1">
      <c r="B21" s="172" t="s">
        <v>144</v>
      </c>
      <c r="C21" s="251">
        <f>SUM(C5:C19)</f>
        <v>0</v>
      </c>
      <c r="D21" s="172" t="s">
        <v>145</v>
      </c>
      <c r="E21" s="251">
        <f>SUM(E5:E19)</f>
        <v>0</v>
      </c>
    </row>
    <row r="22" spans="2:5" ht="39.75" customHeight="1" thickBot="1">
      <c r="B22" s="254" t="s">
        <v>317</v>
      </c>
      <c r="C22" s="256">
        <f>IF(E21&gt;C21,E21-C21:C21,0)</f>
        <v>0</v>
      </c>
      <c r="D22" s="254" t="s">
        <v>318</v>
      </c>
      <c r="E22" s="255">
        <f>IF(C21&gt;E21,C21-E21,0)</f>
        <v>0</v>
      </c>
    </row>
    <row r="23" spans="2:5" ht="16.5" thickBot="1">
      <c r="B23" s="172" t="s">
        <v>79</v>
      </c>
      <c r="C23" s="251">
        <f>C21+C22</f>
        <v>0</v>
      </c>
      <c r="D23" s="172" t="s">
        <v>79</v>
      </c>
      <c r="E23" s="251">
        <f>E21+E22</f>
        <v>0</v>
      </c>
    </row>
  </sheetData>
  <sheetProtection sheet="1"/>
  <mergeCells count="1">
    <mergeCell ref="B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GEA BRIVE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DE SYNTHESE</dc:title>
  <dc:subject/>
  <dc:creator>Daniel ANTRAIGUE</dc:creator>
  <cp:keywords/>
  <dc:description>De la balance au tableau de financement</dc:description>
  <cp:lastModifiedBy>JANUARIO Carlos</cp:lastModifiedBy>
  <cp:lastPrinted>2009-06-17T15:05:22Z</cp:lastPrinted>
  <dcterms:created xsi:type="dcterms:W3CDTF">2001-09-24T14:05:00Z</dcterms:created>
  <dcterms:modified xsi:type="dcterms:W3CDTF">2010-04-13T10:40:32Z</dcterms:modified>
  <cp:category/>
  <cp:version/>
  <cp:contentType/>
  <cp:contentStatus/>
</cp:coreProperties>
</file>