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ilan comptable N-1" sheetId="1" r:id="rId1"/>
    <sheet name="Bilan comptable N" sheetId="2" r:id="rId2"/>
    <sheet name="Annexes" sheetId="3" r:id="rId3"/>
    <sheet name="Bilans fonctionnels" sheetId="4" r:id="rId4"/>
    <sheet name="Analyse des bilans fonctionnels" sheetId="5" r:id="rId5"/>
    <sheet name="CAF" sheetId="6" r:id="rId6"/>
    <sheet name="Affectation du résultat" sheetId="7" r:id="rId7"/>
    <sheet name="Tableau de financement 1" sheetId="8" r:id="rId8"/>
    <sheet name="Tableau de financement 2" sheetId="9" r:id="rId9"/>
  </sheets>
  <definedNames/>
  <calcPr fullCalcOnLoad="1"/>
</workbook>
</file>

<file path=xl/sharedStrings.xml><?xml version="1.0" encoding="utf-8"?>
<sst xmlns="http://schemas.openxmlformats.org/spreadsheetml/2006/main" count="293" uniqueCount="180">
  <si>
    <t>N</t>
  </si>
  <si>
    <t>N-1</t>
  </si>
  <si>
    <t>-</t>
  </si>
  <si>
    <t>=</t>
  </si>
  <si>
    <t>FRNG</t>
  </si>
  <si>
    <t>BFRE</t>
  </si>
  <si>
    <t>BFRHE</t>
  </si>
  <si>
    <t>TN</t>
  </si>
  <si>
    <t>TOTAUX</t>
  </si>
  <si>
    <t>Totaux</t>
  </si>
  <si>
    <t>ACTIF</t>
  </si>
  <si>
    <t>Brut N</t>
  </si>
  <si>
    <t>Net N</t>
  </si>
  <si>
    <t>Brut N-1</t>
  </si>
  <si>
    <t>Net N-1</t>
  </si>
  <si>
    <t>PASSIF</t>
  </si>
  <si>
    <t>Capitaux propres</t>
  </si>
  <si>
    <t>Capital social</t>
  </si>
  <si>
    <t>Prime d'émission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</si>
  <si>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</si>
  <si>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</si>
  <si>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</si>
  <si>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</si>
  <si>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</si>
  <si>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</si>
  <si>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</si>
  <si>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</si>
  <si>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</si>
  <si>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</si>
  <si>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</si>
  <si>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</si>
  <si>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</si>
  <si>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</si>
  <si>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</si>
  <si>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</si>
  <si>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</si>
  <si>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</si>
  <si>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Total III</t>
  </si>
  <si>
    <t>TOTAL GENERAL</t>
  </si>
  <si>
    <t xml:space="preserve">(1) Dont concours bancaires courants et soldes </t>
  </si>
  <si>
    <t>créditeurs de banques</t>
  </si>
  <si>
    <t>Vérification : FRNG = BFRE+BFRHE+TN</t>
  </si>
  <si>
    <t>BFR TOTAL</t>
  </si>
  <si>
    <t>Amort./ dépr</t>
  </si>
  <si>
    <t>Créances diverses</t>
  </si>
  <si>
    <t>Charges constatées d'avance (*)</t>
  </si>
  <si>
    <t>Produits constatés d'avance (*)</t>
  </si>
  <si>
    <t>Variations</t>
  </si>
  <si>
    <t>Dettes diverses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</si>
  <si>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</si>
  <si>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</si>
  <si>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</si>
  <si>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</si>
  <si>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</si>
  <si>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</si>
  <si>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</si>
  <si>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</si>
  <si>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</si>
  <si>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</si>
  <si>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</si>
  <si>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</si>
  <si>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</si>
  <si>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</si>
  <si>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</si>
  <si>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</si>
  <si>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</si>
  <si>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</si>
  <si>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</si>
  <si>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</si>
  <si>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</si>
  <si>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</si>
  <si>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</si>
  <si>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</si>
  <si>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</si>
  <si>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</si>
  <si>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</si>
  <si>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</si>
  <si>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</si>
  <si>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</si>
  <si>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</si>
  <si>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</si>
  <si>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</si>
  <si>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</si>
  <si>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</si>
  <si>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</si>
  <si>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</si>
  <si>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</si>
  <si>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</si>
  <si>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</si>
  <si>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</si>
  <si>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</si>
  <si>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</si>
  <si>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</si>
  <si>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</si>
  <si>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</si>
  <si>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</si>
  <si>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</si>
  <si>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</si>
  <si>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Emploi net</t>
  </si>
  <si>
    <t>Ressource nette</t>
  </si>
  <si>
    <t>Frais d'établissement</t>
  </si>
  <si>
    <t>Terrains</t>
  </si>
  <si>
    <t>Stocks de matières premières</t>
  </si>
  <si>
    <t>Stocks de produits finis</t>
  </si>
  <si>
    <t>Créances clients et comptes rattachés</t>
  </si>
  <si>
    <t>Inst. tech., matériel outillage industriels</t>
  </si>
  <si>
    <t>Autres immobilisations corporelles</t>
  </si>
  <si>
    <t>Subventions d'investissement</t>
  </si>
  <si>
    <t>Avances Acomptes versés</t>
  </si>
  <si>
    <t>Avances Acomptes reçus</t>
  </si>
  <si>
    <t>Dettes sur immobilisations et comptes rattachés</t>
  </si>
  <si>
    <t>(*) 50 % d'exploitation</t>
  </si>
  <si>
    <t>et 50 % hors exploitation</t>
  </si>
  <si>
    <t>Tableau des immobilisations</t>
  </si>
  <si>
    <t>Valeur brute à l'ouverture</t>
  </si>
  <si>
    <t>Augmentation</t>
  </si>
  <si>
    <t>Diminution</t>
  </si>
  <si>
    <t>Valeur brute à la clôture</t>
  </si>
  <si>
    <t>Inst. tech., matériel et outillage industriels</t>
  </si>
  <si>
    <t>Tableau des amortissements</t>
  </si>
  <si>
    <t>Dotations</t>
  </si>
  <si>
    <t>Tableau des dépréciations</t>
  </si>
  <si>
    <t>Titres de participations</t>
  </si>
  <si>
    <t>Reprises</t>
  </si>
  <si>
    <t>Tableau des provisions</t>
  </si>
  <si>
    <t>Pour risques</t>
  </si>
  <si>
    <t>Pour charges</t>
  </si>
  <si>
    <t>Emprunts et dettes auprès établts de crédit (1)</t>
  </si>
  <si>
    <t>K€</t>
  </si>
  <si>
    <t xml:space="preserve">en - </t>
  </si>
  <si>
    <t>en +</t>
  </si>
  <si>
    <t>Résultat N-1</t>
  </si>
  <si>
    <t xml:space="preserve">Réserve légale </t>
  </si>
  <si>
    <t>Réserve statutaire</t>
  </si>
  <si>
    <t>Dividendes</t>
  </si>
  <si>
    <t>Report à nouveau N-1</t>
  </si>
  <si>
    <t>CHÂTEAU SA - Bilan (en milliers d'euros) au 31/12/N</t>
  </si>
  <si>
    <t>CHÂTEAU SA - Bilan (en milliers d'euros) au 31/12/N-1</t>
  </si>
  <si>
    <t>CHÂTEAU SA - Annexes (en K€)</t>
  </si>
  <si>
    <t>CHÂTEAU SA - Informations complémentaires (en K€)</t>
  </si>
  <si>
    <t xml:space="preserve">     Produits des Cessions d'Eléments d'Actif</t>
  </si>
  <si>
    <t xml:space="preserve">     Remboursements d'emprunts au cours de l'exercice N </t>
  </si>
  <si>
    <t xml:space="preserve">     Emprunts contractés pendant l'exercice N</t>
  </si>
  <si>
    <t>CHÂTEAU SA - Bilans fonctionnels au 31/12/N et N-1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</si>
  <si>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</si>
  <si>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</si>
  <si>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</si>
  <si>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</si>
  <si>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</si>
  <si>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</si>
  <si>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</si>
  <si>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Trésorerie passive</t>
  </si>
  <si>
    <t>CHÂTEAU SA - Analyse des bilans fonctionnels et des variations</t>
  </si>
  <si>
    <t>Actif circulant d'exploitation</t>
  </si>
  <si>
    <t>Passif circulant d'exploitation</t>
  </si>
  <si>
    <t>Actif circulant hors exploitation</t>
  </si>
  <si>
    <t>Passif circulant hors exploitation</t>
  </si>
  <si>
    <t>Eléments</t>
  </si>
  <si>
    <t>Dotations aux amortissements, dépréciations et provisions - Charges d'exploitation</t>
  </si>
  <si>
    <t>Dotations aux amortissements, dépréciations et provisions - Charges financières</t>
  </si>
  <si>
    <t>Dotations aux amortissements, dépréciations et provisions - Charges exceptionnelles</t>
  </si>
  <si>
    <t>Valeurs comptables des éléments d'actif cédés</t>
  </si>
  <si>
    <t>Reprises sur amortissements, dépréciations et provisions - Produits d'exploitation</t>
  </si>
  <si>
    <t>Reprises sur dépréciations et provisions - Produits financiers</t>
  </si>
  <si>
    <t>Reprises sur dépréciations et provisions - Produits exceptionnels</t>
  </si>
  <si>
    <t>Produits des cessions d'éléments d'actif</t>
  </si>
  <si>
    <t>Quote-part des subventions d'investissement virée au résultat de l'exercice</t>
  </si>
  <si>
    <t>Total des charges calculées</t>
  </si>
  <si>
    <t>Total des produits calculés</t>
  </si>
  <si>
    <t>Capacité d'autofinancement de l'exercice N</t>
  </si>
  <si>
    <t>CHÂTEAU SA - Capacité d'autofinancement de l'exercice (méthode additive)</t>
  </si>
  <si>
    <t>CHÂTEAU SA - Affectation du résultat de l'exercice N-1</t>
  </si>
  <si>
    <t>Variation du fonds de roulement net global (ressource nette)</t>
  </si>
  <si>
    <t>Variation du fonds de roulement net global     (emploi net)</t>
  </si>
  <si>
    <t>CHÂTEAU SA - Tableau de financement 1 de l'exercice N</t>
  </si>
  <si>
    <t>Exercice N</t>
  </si>
  <si>
    <t>Variation du fonds de roulement net global (Total A+B+C)</t>
  </si>
  <si>
    <t>Créances clients, comptes rattachés et autres créances d'exploitation</t>
  </si>
  <si>
    <t>Dettes fournisseurs, comptes rattachés et autres dettes d'exploitation</t>
  </si>
  <si>
    <t>CHÂTEAU SA - Tableau de financement 2 de l'exercice 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</si>
</sst>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30"/>
      <name val="Times New Roman"/>
      <family val="1"/>
    </font>
    <font>
      <b/>
      <sz val="8"/>
      <color indexed="30"/>
      <name val="Times New Roman"/>
      <family val="1"/>
    </font>
    <font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8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4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10" borderId="2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8" borderId="21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33" borderId="18" xfId="0" applyFont="1" applyFill="1" applyBorder="1" applyAlignment="1">
      <alignment/>
    </xf>
    <xf numFmtId="4" fontId="3" fillId="33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10" borderId="21" xfId="0" applyFont="1" applyFill="1" applyBorder="1" applyAlignment="1">
      <alignment vertical="center" wrapText="1" shrinkToFit="1"/>
    </xf>
    <xf numFmtId="0" fontId="2" fillId="10" borderId="12" xfId="0" applyFont="1" applyFill="1" applyBorder="1" applyAlignment="1">
      <alignment horizontal="center" vertical="center" wrapText="1" shrinkToFit="1"/>
    </xf>
    <xf numFmtId="0" fontId="2" fillId="10" borderId="13" xfId="0" applyFont="1" applyFill="1" applyBorder="1" applyAlignment="1">
      <alignment horizontal="center" vertical="center" wrapText="1" shrinkToFit="1"/>
    </xf>
    <xf numFmtId="0" fontId="2" fillId="10" borderId="22" xfId="0" applyFont="1" applyFill="1" applyBorder="1" applyAlignment="1">
      <alignment horizontal="center" vertical="center" wrapText="1" shrinkToFit="1"/>
    </xf>
    <xf numFmtId="0" fontId="2" fillId="10" borderId="15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10" borderId="16" xfId="0" applyFont="1" applyFill="1" applyBorder="1" applyAlignment="1">
      <alignment vertical="center" wrapText="1" shrinkToFit="1"/>
    </xf>
    <xf numFmtId="0" fontId="2" fillId="10" borderId="10" xfId="0" applyFont="1" applyFill="1" applyBorder="1" applyAlignment="1">
      <alignment horizontal="center" vertical="center" wrapText="1" shrinkToFit="1"/>
    </xf>
    <xf numFmtId="0" fontId="2" fillId="10" borderId="17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2" fillId="10" borderId="2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10" borderId="22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/>
    </xf>
    <xf numFmtId="4" fontId="7" fillId="2" borderId="12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12" fillId="2" borderId="12" xfId="0" applyNumberFormat="1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" fontId="7" fillId="2" borderId="21" xfId="0" applyNumberFormat="1" applyFont="1" applyFill="1" applyBorder="1" applyAlignment="1">
      <alignment/>
    </xf>
    <xf numFmtId="0" fontId="8" fillId="8" borderId="21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2" fontId="2" fillId="2" borderId="12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2" fillId="8" borderId="18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27" xfId="0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13" fillId="33" borderId="1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10" borderId="21" xfId="0" applyFont="1" applyFill="1" applyBorder="1" applyAlignment="1">
      <alignment horizontal="center"/>
    </xf>
    <xf numFmtId="1" fontId="3" fillId="10" borderId="26" xfId="0" applyNumberFormat="1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1" fontId="3" fillId="10" borderId="3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/>
    </xf>
    <xf numFmtId="4" fontId="3" fillId="0" borderId="15" xfId="0" applyNumberFormat="1" applyFont="1" applyBorder="1" applyAlignment="1">
      <alignment/>
    </xf>
    <xf numFmtId="2" fontId="2" fillId="2" borderId="23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2" fontId="2" fillId="2" borderId="21" xfId="0" applyNumberFormat="1" applyFont="1" applyFill="1" applyBorder="1" applyAlignment="1">
      <alignment/>
    </xf>
    <xf numFmtId="0" fontId="3" fillId="0" borderId="23" xfId="0" applyFont="1" applyBorder="1" applyAlignment="1">
      <alignment horizontal="left"/>
    </xf>
    <xf numFmtId="2" fontId="13" fillId="2" borderId="23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2" fontId="52" fillId="0" borderId="12" xfId="0" applyNumberFormat="1" applyFont="1" applyFill="1" applyBorder="1" applyAlignment="1">
      <alignment/>
    </xf>
    <xf numFmtId="0" fontId="53" fillId="9" borderId="21" xfId="0" applyFont="1" applyFill="1" applyBorder="1" applyAlignment="1">
      <alignment horizontal="center" vertical="center"/>
    </xf>
    <xf numFmtId="0" fontId="53" fillId="9" borderId="13" xfId="0" applyFont="1" applyFill="1" applyBorder="1" applyAlignment="1">
      <alignment horizontal="center" vertical="center"/>
    </xf>
    <xf numFmtId="0" fontId="53" fillId="9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3" fillId="9" borderId="21" xfId="0" applyFont="1" applyFill="1" applyBorder="1" applyAlignment="1">
      <alignment horizontal="center"/>
    </xf>
    <xf numFmtId="0" fontId="53" fillId="9" borderId="13" xfId="0" applyFont="1" applyFill="1" applyBorder="1" applyAlignment="1">
      <alignment horizontal="center"/>
    </xf>
    <xf numFmtId="0" fontId="53" fillId="9" borderId="22" xfId="0" applyFont="1" applyFill="1" applyBorder="1" applyAlignment="1">
      <alignment horizontal="center"/>
    </xf>
    <xf numFmtId="0" fontId="54" fillId="9" borderId="13" xfId="0" applyFont="1" applyFill="1" applyBorder="1" applyAlignment="1">
      <alignment horizontal="center" vertical="center"/>
    </xf>
    <xf numFmtId="0" fontId="54" fillId="9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9" borderId="16" xfId="0" applyFont="1" applyFill="1" applyBorder="1" applyAlignment="1">
      <alignment horizontal="center"/>
    </xf>
    <xf numFmtId="0" fontId="55" fillId="9" borderId="10" xfId="0" applyFont="1" applyFill="1" applyBorder="1" applyAlignment="1">
      <alignment horizontal="center"/>
    </xf>
    <xf numFmtId="0" fontId="55" fillId="9" borderId="13" xfId="0" applyFont="1" applyFill="1" applyBorder="1" applyAlignment="1">
      <alignment horizontal="center"/>
    </xf>
    <xf numFmtId="0" fontId="55" fillId="9" borderId="22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55" fillId="9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23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4" fontId="3" fillId="0" borderId="24" xfId="0" applyNumberFormat="1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9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2" fontId="3" fillId="0" borderId="15" xfId="0" applyNumberFormat="1" applyFont="1" applyFill="1" applyBorder="1" applyAlignment="1" applyProtection="1">
      <alignment/>
      <protection locked="0"/>
    </xf>
    <xf numFmtId="2" fontId="3" fillId="0" borderId="16" xfId="0" applyNumberFormat="1" applyFont="1" applyFill="1" applyBorder="1" applyAlignment="1" applyProtection="1">
      <alignment/>
      <protection locked="0"/>
    </xf>
    <xf numFmtId="2" fontId="3" fillId="0" borderId="23" xfId="0" applyNumberFormat="1" applyFont="1" applyFill="1" applyBorder="1" applyAlignment="1" applyProtection="1">
      <alignment horizontal="right"/>
      <protection locked="0"/>
    </xf>
    <xf numFmtId="2" fontId="3" fillId="0" borderId="23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4" fontId="3" fillId="0" borderId="23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4" fontId="3" fillId="33" borderId="23" xfId="0" applyNumberFormat="1" applyFont="1" applyFill="1" applyBorder="1" applyAlignment="1" applyProtection="1">
      <alignment/>
      <protection locked="0"/>
    </xf>
    <xf numFmtId="4" fontId="3" fillId="33" borderId="0" xfId="0" applyNumberFormat="1" applyFont="1" applyFill="1" applyBorder="1" applyAlignment="1" applyProtection="1">
      <alignment/>
      <protection locked="0"/>
    </xf>
    <xf numFmtId="4" fontId="3" fillId="33" borderId="23" xfId="0" applyNumberFormat="1" applyFont="1" applyFill="1" applyBorder="1" applyAlignment="1" applyProtection="1">
      <alignment horizontal="right"/>
      <protection locked="0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4" fontId="3" fillId="33" borderId="11" xfId="0" applyNumberFormat="1" applyFont="1" applyFill="1" applyBorder="1" applyAlignment="1" applyProtection="1">
      <alignment horizontal="right"/>
      <protection locked="0"/>
    </xf>
    <xf numFmtId="4" fontId="3" fillId="33" borderId="19" xfId="0" applyNumberFormat="1" applyFont="1" applyFill="1" applyBorder="1" applyAlignment="1" applyProtection="1">
      <alignment horizontal="right"/>
      <protection locked="0"/>
    </xf>
    <xf numFmtId="4" fontId="3" fillId="33" borderId="11" xfId="0" applyNumberFormat="1" applyFont="1" applyFill="1" applyBorder="1" applyAlignment="1" applyProtection="1">
      <alignment/>
      <protection locked="0"/>
    </xf>
    <xf numFmtId="4" fontId="4" fillId="33" borderId="23" xfId="0" applyNumberFormat="1" applyFont="1" applyFill="1" applyBorder="1" applyAlignment="1" applyProtection="1">
      <alignment horizontal="right"/>
      <protection locked="0"/>
    </xf>
    <xf numFmtId="4" fontId="4" fillId="33" borderId="11" xfId="0" applyNumberFormat="1" applyFont="1" applyFill="1" applyBorder="1" applyAlignment="1" applyProtection="1">
      <alignment horizontal="right"/>
      <protection locked="0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2" fillId="33" borderId="15" xfId="0" applyNumberFormat="1" applyFont="1" applyFill="1" applyBorder="1" applyAlignment="1" applyProtection="1">
      <alignment horizontal="right"/>
      <protection locked="0"/>
    </xf>
    <xf numFmtId="4" fontId="2" fillId="33" borderId="10" xfId="0" applyNumberFormat="1" applyFont="1" applyFill="1" applyBorder="1" applyAlignment="1" applyProtection="1">
      <alignment horizontal="right"/>
      <protection locked="0"/>
    </xf>
    <xf numFmtId="4" fontId="3" fillId="33" borderId="15" xfId="0" applyNumberFormat="1" applyFont="1" applyFill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2" customWidth="1"/>
    <col min="2" max="2" width="42.7109375" style="22" customWidth="1"/>
    <col min="3" max="5" width="11.7109375" style="22" customWidth="1"/>
    <col min="6" max="6" width="42.7109375" style="22" customWidth="1"/>
    <col min="7" max="7" width="11.7109375" style="22" customWidth="1"/>
    <col min="8" max="16384" width="11.421875" style="22" customWidth="1"/>
  </cols>
  <sheetData>
    <row r="1" ht="15.75" thickBot="1"/>
    <row r="2" spans="2:7" ht="15.75" thickBot="1">
      <c r="B2" s="171" t="s">
        <v>137</v>
      </c>
      <c r="C2" s="172"/>
      <c r="D2" s="172"/>
      <c r="E2" s="172"/>
      <c r="F2" s="172"/>
      <c r="G2" s="173"/>
    </row>
    <row r="3" spans="2:7" ht="29.25" thickBot="1">
      <c r="B3" s="23" t="s">
        <v>10</v>
      </c>
      <c r="C3" s="24" t="s">
        <v>13</v>
      </c>
      <c r="D3" s="25" t="s">
        <v>43</v>
      </c>
      <c r="E3" s="24" t="s">
        <v>14</v>
      </c>
      <c r="F3" s="26" t="s">
        <v>15</v>
      </c>
      <c r="G3" s="26" t="s">
        <v>1</v>
      </c>
    </row>
    <row r="4" spans="2:7" ht="15" customHeight="1">
      <c r="B4" s="30" t="s">
        <v>56</v>
      </c>
      <c r="C4" s="229"/>
      <c r="D4" s="230"/>
      <c r="E4" s="231"/>
      <c r="F4" s="1" t="s">
        <v>16</v>
      </c>
      <c r="G4" s="231"/>
    </row>
    <row r="5" spans="2:7" ht="15" customHeight="1">
      <c r="B5" s="9" t="s">
        <v>100</v>
      </c>
      <c r="C5" s="232"/>
      <c r="D5" s="233"/>
      <c r="E5" s="232"/>
      <c r="F5" s="2" t="s">
        <v>17</v>
      </c>
      <c r="G5" s="232"/>
    </row>
    <row r="6" spans="2:7" ht="15" customHeight="1">
      <c r="B6" s="7" t="s">
        <v>58</v>
      </c>
      <c r="C6" s="234"/>
      <c r="D6" s="235"/>
      <c r="E6" s="232"/>
      <c r="F6" s="2" t="s">
        <v>18</v>
      </c>
      <c r="G6" s="234"/>
    </row>
    <row r="7" spans="2:7" ht="15" customHeight="1">
      <c r="B7" s="9" t="s">
        <v>101</v>
      </c>
      <c r="C7" s="234"/>
      <c r="D7" s="235"/>
      <c r="E7" s="232"/>
      <c r="F7" s="2" t="s">
        <v>20</v>
      </c>
      <c r="G7" s="234"/>
    </row>
    <row r="8" spans="2:7" ht="15" customHeight="1">
      <c r="B8" s="9" t="s">
        <v>19</v>
      </c>
      <c r="C8" s="234"/>
      <c r="D8" s="235"/>
      <c r="E8" s="232"/>
      <c r="F8" s="2" t="s">
        <v>21</v>
      </c>
      <c r="G8" s="234"/>
    </row>
    <row r="9" spans="2:7" ht="15" customHeight="1">
      <c r="B9" s="9" t="s">
        <v>105</v>
      </c>
      <c r="C9" s="234"/>
      <c r="D9" s="235"/>
      <c r="E9" s="232"/>
      <c r="F9" s="2" t="s">
        <v>22</v>
      </c>
      <c r="G9" s="234"/>
    </row>
    <row r="10" spans="2:7" ht="15" customHeight="1">
      <c r="B10" s="9" t="s">
        <v>106</v>
      </c>
      <c r="C10" s="234"/>
      <c r="D10" s="235"/>
      <c r="E10" s="232"/>
      <c r="F10" s="3" t="s">
        <v>24</v>
      </c>
      <c r="G10" s="239"/>
    </row>
    <row r="11" spans="2:7" ht="15" customHeight="1">
      <c r="B11" s="7" t="s">
        <v>60</v>
      </c>
      <c r="C11" s="234"/>
      <c r="D11" s="235"/>
      <c r="E11" s="232"/>
      <c r="F11" s="2" t="s">
        <v>107</v>
      </c>
      <c r="G11" s="234"/>
    </row>
    <row r="12" spans="2:7" ht="15" customHeight="1" thickBot="1">
      <c r="B12" s="9" t="s">
        <v>23</v>
      </c>
      <c r="C12" s="234"/>
      <c r="D12" s="235"/>
      <c r="E12" s="232"/>
      <c r="F12" s="29"/>
      <c r="G12" s="240"/>
    </row>
    <row r="13" spans="2:7" ht="15" customHeight="1" thickBot="1">
      <c r="B13" s="9" t="s">
        <v>25</v>
      </c>
      <c r="C13" s="234"/>
      <c r="D13" s="235"/>
      <c r="E13" s="232"/>
      <c r="F13" s="38" t="s">
        <v>26</v>
      </c>
      <c r="G13" s="4">
        <f>SUM(G5:G12)</f>
        <v>0</v>
      </c>
    </row>
    <row r="14" spans="2:7" ht="15" customHeight="1" thickBot="1">
      <c r="B14" s="37" t="s">
        <v>26</v>
      </c>
      <c r="C14" s="5">
        <f>SUM(C5:C13)</f>
        <v>0</v>
      </c>
      <c r="D14" s="5">
        <f>SUM(D5:D13)</f>
        <v>0</v>
      </c>
      <c r="E14" s="5">
        <f>SUM(E5:E13)</f>
        <v>0</v>
      </c>
      <c r="F14" s="6" t="s">
        <v>27</v>
      </c>
      <c r="G14" s="241"/>
    </row>
    <row r="15" spans="2:7" ht="15" customHeight="1" thickBot="1">
      <c r="B15" s="7" t="s">
        <v>28</v>
      </c>
      <c r="C15" s="242"/>
      <c r="D15" s="243"/>
      <c r="E15" s="244"/>
      <c r="F15" s="38" t="s">
        <v>29</v>
      </c>
      <c r="G15" s="8">
        <f>G14</f>
        <v>0</v>
      </c>
    </row>
    <row r="16" spans="2:7" ht="15" customHeight="1">
      <c r="B16" s="9" t="s">
        <v>102</v>
      </c>
      <c r="C16" s="234"/>
      <c r="D16" s="235"/>
      <c r="E16" s="232"/>
      <c r="F16" s="10" t="s">
        <v>31</v>
      </c>
      <c r="G16" s="242"/>
    </row>
    <row r="17" spans="2:7" ht="15" customHeight="1">
      <c r="B17" s="9" t="s">
        <v>103</v>
      </c>
      <c r="C17" s="234"/>
      <c r="D17" s="235"/>
      <c r="E17" s="232"/>
      <c r="F17" s="2" t="s">
        <v>127</v>
      </c>
      <c r="G17" s="234"/>
    </row>
    <row r="18" spans="2:7" ht="15" customHeight="1">
      <c r="B18" s="9" t="s">
        <v>108</v>
      </c>
      <c r="C18" s="234"/>
      <c r="D18" s="235"/>
      <c r="E18" s="232"/>
      <c r="F18" s="9" t="s">
        <v>109</v>
      </c>
      <c r="G18" s="234"/>
    </row>
    <row r="19" spans="2:7" ht="15" customHeight="1">
      <c r="B19" s="9" t="s">
        <v>104</v>
      </c>
      <c r="C19" s="234"/>
      <c r="D19" s="235"/>
      <c r="E19" s="232"/>
      <c r="F19" s="2" t="s">
        <v>33</v>
      </c>
      <c r="G19" s="234"/>
    </row>
    <row r="20" spans="2:7" ht="15" customHeight="1">
      <c r="B20" s="9" t="s">
        <v>32</v>
      </c>
      <c r="C20" s="234"/>
      <c r="D20" s="235"/>
      <c r="E20" s="232"/>
      <c r="F20" s="11" t="s">
        <v>35</v>
      </c>
      <c r="G20" s="234"/>
    </row>
    <row r="21" spans="2:7" ht="15" customHeight="1">
      <c r="B21" s="9" t="s">
        <v>44</v>
      </c>
      <c r="C21" s="245"/>
      <c r="D21" s="246"/>
      <c r="E21" s="232"/>
      <c r="F21" s="11" t="s">
        <v>110</v>
      </c>
      <c r="G21" s="234"/>
    </row>
    <row r="22" spans="2:7" ht="15" customHeight="1">
      <c r="B22" s="9" t="s">
        <v>34</v>
      </c>
      <c r="C22" s="234"/>
      <c r="D22" s="235"/>
      <c r="E22" s="232"/>
      <c r="F22" s="2" t="s">
        <v>48</v>
      </c>
      <c r="G22" s="234"/>
    </row>
    <row r="23" spans="2:7" ht="15" customHeight="1">
      <c r="B23" s="9" t="s">
        <v>36</v>
      </c>
      <c r="C23" s="234"/>
      <c r="D23" s="235"/>
      <c r="E23" s="232"/>
      <c r="F23" s="29"/>
      <c r="G23" s="234"/>
    </row>
    <row r="24" spans="2:7" ht="15" customHeight="1" thickBot="1">
      <c r="B24" s="9" t="s">
        <v>45</v>
      </c>
      <c r="C24" s="234"/>
      <c r="D24" s="235"/>
      <c r="E24" s="232"/>
      <c r="F24" s="9" t="s">
        <v>46</v>
      </c>
      <c r="G24" s="236"/>
    </row>
    <row r="25" spans="2:7" ht="15" customHeight="1" thickBot="1">
      <c r="B25" s="35" t="s">
        <v>29</v>
      </c>
      <c r="C25" s="5">
        <f>SUM(C16:C24)</f>
        <v>0</v>
      </c>
      <c r="D25" s="5">
        <f>SUM(D16:D24)</f>
        <v>0</v>
      </c>
      <c r="E25" s="5">
        <f>SUM(E16:E24)</f>
        <v>0</v>
      </c>
      <c r="F25" s="36" t="s">
        <v>37</v>
      </c>
      <c r="G25" s="4">
        <f>SUM(G17:G24)</f>
        <v>0</v>
      </c>
    </row>
    <row r="26" spans="2:7" ht="15" customHeight="1" thickBot="1">
      <c r="B26" s="33" t="s">
        <v>38</v>
      </c>
      <c r="C26" s="5">
        <f>C14+C25</f>
        <v>0</v>
      </c>
      <c r="D26" s="5">
        <f>D14+D25</f>
        <v>0</v>
      </c>
      <c r="E26" s="5">
        <f>E14+E25</f>
        <v>0</v>
      </c>
      <c r="F26" s="34" t="s">
        <v>38</v>
      </c>
      <c r="G26" s="5">
        <f>G13+G15+G25</f>
        <v>0</v>
      </c>
    </row>
    <row r="27" spans="2:7" ht="15" customHeight="1">
      <c r="B27" s="12" t="s">
        <v>111</v>
      </c>
      <c r="C27" s="13"/>
      <c r="D27" s="13"/>
      <c r="E27" s="14"/>
      <c r="F27" s="15" t="s">
        <v>39</v>
      </c>
      <c r="G27" s="242"/>
    </row>
    <row r="28" spans="2:7" ht="15" customHeight="1" thickBot="1">
      <c r="B28" s="16" t="s">
        <v>112</v>
      </c>
      <c r="C28" s="17"/>
      <c r="D28" s="17"/>
      <c r="E28" s="18"/>
      <c r="F28" s="19" t="s">
        <v>40</v>
      </c>
      <c r="G28" s="236"/>
    </row>
  </sheetData>
  <sheetProtection sheet="1"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2" customWidth="1"/>
    <col min="2" max="2" width="42.7109375" style="22" customWidth="1"/>
    <col min="3" max="5" width="11.7109375" style="22" customWidth="1"/>
    <col min="6" max="6" width="42.7109375" style="22" customWidth="1"/>
    <col min="7" max="7" width="11.7109375" style="22" customWidth="1"/>
    <col min="8" max="16384" width="11.421875" style="22" customWidth="1"/>
  </cols>
  <sheetData>
    <row r="1" spans="3:5" s="43" customFormat="1" ht="15.75" thickBot="1">
      <c r="C1" s="174"/>
      <c r="D1" s="174"/>
      <c r="E1" s="174"/>
    </row>
    <row r="2" spans="2:7" ht="15.75" thickBot="1">
      <c r="B2" s="171" t="s">
        <v>136</v>
      </c>
      <c r="C2" s="172"/>
      <c r="D2" s="172"/>
      <c r="E2" s="172"/>
      <c r="F2" s="172"/>
      <c r="G2" s="173"/>
    </row>
    <row r="3" spans="2:7" ht="29.25" thickBot="1">
      <c r="B3" s="23" t="s">
        <v>10</v>
      </c>
      <c r="C3" s="24" t="s">
        <v>11</v>
      </c>
      <c r="D3" s="25" t="s">
        <v>43</v>
      </c>
      <c r="E3" s="24" t="s">
        <v>12</v>
      </c>
      <c r="F3" s="26" t="s">
        <v>15</v>
      </c>
      <c r="G3" s="26" t="s">
        <v>0</v>
      </c>
    </row>
    <row r="4" spans="2:7" ht="15" customHeight="1">
      <c r="B4" s="30" t="s">
        <v>56</v>
      </c>
      <c r="C4" s="229"/>
      <c r="D4" s="230"/>
      <c r="E4" s="231"/>
      <c r="F4" s="1" t="s">
        <v>16</v>
      </c>
      <c r="G4" s="231"/>
    </row>
    <row r="5" spans="2:7" ht="15" customHeight="1">
      <c r="B5" s="9" t="s">
        <v>100</v>
      </c>
      <c r="C5" s="232"/>
      <c r="D5" s="233"/>
      <c r="E5" s="232"/>
      <c r="F5" s="2" t="s">
        <v>17</v>
      </c>
      <c r="G5" s="232"/>
    </row>
    <row r="6" spans="2:7" ht="15" customHeight="1">
      <c r="B6" s="7" t="s">
        <v>58</v>
      </c>
      <c r="C6" s="234"/>
      <c r="D6" s="235"/>
      <c r="E6" s="232"/>
      <c r="F6" s="2" t="s">
        <v>18</v>
      </c>
      <c r="G6" s="234"/>
    </row>
    <row r="7" spans="2:7" ht="15" customHeight="1">
      <c r="B7" s="9" t="s">
        <v>101</v>
      </c>
      <c r="C7" s="234"/>
      <c r="D7" s="235"/>
      <c r="E7" s="232"/>
      <c r="F7" s="2" t="s">
        <v>20</v>
      </c>
      <c r="G7" s="234"/>
    </row>
    <row r="8" spans="2:7" ht="15" customHeight="1">
      <c r="B8" s="9" t="s">
        <v>19</v>
      </c>
      <c r="C8" s="234"/>
      <c r="D8" s="235"/>
      <c r="E8" s="232"/>
      <c r="F8" s="2" t="s">
        <v>21</v>
      </c>
      <c r="G8" s="234"/>
    </row>
    <row r="9" spans="2:7" ht="15" customHeight="1">
      <c r="B9" s="9" t="s">
        <v>105</v>
      </c>
      <c r="C9" s="234"/>
      <c r="D9" s="235"/>
      <c r="E9" s="232"/>
      <c r="F9" s="2" t="s">
        <v>22</v>
      </c>
      <c r="G9" s="234"/>
    </row>
    <row r="10" spans="2:7" ht="15" customHeight="1">
      <c r="B10" s="9" t="s">
        <v>106</v>
      </c>
      <c r="C10" s="234"/>
      <c r="D10" s="235"/>
      <c r="E10" s="232"/>
      <c r="F10" s="3" t="s">
        <v>24</v>
      </c>
      <c r="G10" s="239"/>
    </row>
    <row r="11" spans="2:7" ht="15" customHeight="1">
      <c r="B11" s="7" t="s">
        <v>60</v>
      </c>
      <c r="C11" s="234"/>
      <c r="D11" s="235"/>
      <c r="E11" s="232"/>
      <c r="F11" s="2" t="s">
        <v>107</v>
      </c>
      <c r="G11" s="234"/>
    </row>
    <row r="12" spans="2:7" ht="15" customHeight="1" thickBot="1">
      <c r="B12" s="9" t="s">
        <v>23</v>
      </c>
      <c r="C12" s="234"/>
      <c r="D12" s="235"/>
      <c r="E12" s="232"/>
      <c r="F12" s="29"/>
      <c r="G12" s="240"/>
    </row>
    <row r="13" spans="2:7" ht="15" customHeight="1" thickBot="1">
      <c r="B13" s="41" t="s">
        <v>25</v>
      </c>
      <c r="C13" s="236"/>
      <c r="D13" s="237"/>
      <c r="E13" s="238"/>
      <c r="F13" s="38" t="s">
        <v>26</v>
      </c>
      <c r="G13" s="4">
        <f>SUM(G5:G12)</f>
        <v>0</v>
      </c>
    </row>
    <row r="14" spans="2:7" ht="15" customHeight="1" thickBot="1">
      <c r="B14" s="37" t="s">
        <v>26</v>
      </c>
      <c r="C14" s="5">
        <f>SUM(C5:C13)</f>
        <v>0</v>
      </c>
      <c r="D14" s="5">
        <f>SUM(D5:D13)</f>
        <v>0</v>
      </c>
      <c r="E14" s="5">
        <f>SUM(E5:E13)</f>
        <v>0</v>
      </c>
      <c r="F14" s="6" t="s">
        <v>27</v>
      </c>
      <c r="G14" s="241"/>
    </row>
    <row r="15" spans="2:7" ht="15" customHeight="1" thickBot="1">
      <c r="B15" s="7" t="s">
        <v>28</v>
      </c>
      <c r="C15" s="242"/>
      <c r="D15" s="243"/>
      <c r="E15" s="244"/>
      <c r="F15" s="38" t="s">
        <v>29</v>
      </c>
      <c r="G15" s="8">
        <f>G14</f>
        <v>0</v>
      </c>
    </row>
    <row r="16" spans="2:7" ht="15" customHeight="1">
      <c r="B16" s="9" t="s">
        <v>102</v>
      </c>
      <c r="C16" s="234"/>
      <c r="D16" s="235"/>
      <c r="E16" s="232"/>
      <c r="F16" s="10" t="s">
        <v>31</v>
      </c>
      <c r="G16" s="242"/>
    </row>
    <row r="17" spans="2:7" ht="15" customHeight="1">
      <c r="B17" s="9" t="s">
        <v>103</v>
      </c>
      <c r="C17" s="234"/>
      <c r="D17" s="235"/>
      <c r="E17" s="232"/>
      <c r="F17" s="2" t="s">
        <v>127</v>
      </c>
      <c r="G17" s="234"/>
    </row>
    <row r="18" spans="2:7" ht="15" customHeight="1">
      <c r="B18" s="9" t="s">
        <v>108</v>
      </c>
      <c r="C18" s="234"/>
      <c r="D18" s="235"/>
      <c r="E18" s="232"/>
      <c r="F18" s="9" t="s">
        <v>109</v>
      </c>
      <c r="G18" s="234"/>
    </row>
    <row r="19" spans="2:7" ht="15" customHeight="1">
      <c r="B19" s="9" t="s">
        <v>104</v>
      </c>
      <c r="C19" s="234"/>
      <c r="D19" s="235"/>
      <c r="E19" s="232"/>
      <c r="F19" s="2" t="s">
        <v>33</v>
      </c>
      <c r="G19" s="234"/>
    </row>
    <row r="20" spans="2:7" ht="15" customHeight="1">
      <c r="B20" s="9" t="s">
        <v>32</v>
      </c>
      <c r="C20" s="234"/>
      <c r="D20" s="235"/>
      <c r="E20" s="232"/>
      <c r="F20" s="11" t="s">
        <v>35</v>
      </c>
      <c r="G20" s="234"/>
    </row>
    <row r="21" spans="2:7" ht="15" customHeight="1">
      <c r="B21" s="9" t="s">
        <v>44</v>
      </c>
      <c r="C21" s="245"/>
      <c r="D21" s="246"/>
      <c r="E21" s="232"/>
      <c r="F21" s="11" t="s">
        <v>110</v>
      </c>
      <c r="G21" s="234"/>
    </row>
    <row r="22" spans="2:7" ht="15" customHeight="1">
      <c r="B22" s="9" t="s">
        <v>34</v>
      </c>
      <c r="C22" s="234"/>
      <c r="D22" s="235"/>
      <c r="E22" s="232"/>
      <c r="F22" s="2" t="s">
        <v>48</v>
      </c>
      <c r="G22" s="234"/>
    </row>
    <row r="23" spans="2:7" ht="15" customHeight="1">
      <c r="B23" s="9" t="s">
        <v>36</v>
      </c>
      <c r="C23" s="234"/>
      <c r="D23" s="235"/>
      <c r="E23" s="232"/>
      <c r="F23" s="29"/>
      <c r="G23" s="234"/>
    </row>
    <row r="24" spans="2:7" ht="15" customHeight="1" thickBot="1">
      <c r="B24" s="9" t="s">
        <v>45</v>
      </c>
      <c r="C24" s="234"/>
      <c r="D24" s="235"/>
      <c r="E24" s="232"/>
      <c r="F24" s="9" t="s">
        <v>46</v>
      </c>
      <c r="G24" s="236"/>
    </row>
    <row r="25" spans="2:7" ht="15" customHeight="1" thickBot="1">
      <c r="B25" s="35" t="s">
        <v>29</v>
      </c>
      <c r="C25" s="5">
        <f>SUM(C16:C24)</f>
        <v>0</v>
      </c>
      <c r="D25" s="5">
        <f>SUM(D16:D24)</f>
        <v>0</v>
      </c>
      <c r="E25" s="5">
        <f>SUM(E16:E24)</f>
        <v>0</v>
      </c>
      <c r="F25" s="36" t="s">
        <v>37</v>
      </c>
      <c r="G25" s="4">
        <f>SUM(G17:G24)</f>
        <v>0</v>
      </c>
    </row>
    <row r="26" spans="2:7" ht="15" customHeight="1" thickBot="1">
      <c r="B26" s="33" t="s">
        <v>38</v>
      </c>
      <c r="C26" s="5">
        <f>C14+C25</f>
        <v>0</v>
      </c>
      <c r="D26" s="5">
        <f>D14+D25</f>
        <v>0</v>
      </c>
      <c r="E26" s="5">
        <f>E14+E25</f>
        <v>0</v>
      </c>
      <c r="F26" s="34" t="s">
        <v>38</v>
      </c>
      <c r="G26" s="5">
        <f>G13+G15+G25</f>
        <v>0</v>
      </c>
    </row>
    <row r="27" spans="2:7" ht="15" customHeight="1">
      <c r="B27" s="12" t="s">
        <v>111</v>
      </c>
      <c r="C27" s="13"/>
      <c r="D27" s="13"/>
      <c r="E27" s="14"/>
      <c r="F27" s="15" t="s">
        <v>39</v>
      </c>
      <c r="G27" s="242"/>
    </row>
    <row r="28" spans="2:7" ht="15" customHeight="1" thickBot="1">
      <c r="B28" s="16" t="s">
        <v>112</v>
      </c>
      <c r="C28" s="17"/>
      <c r="D28" s="17"/>
      <c r="E28" s="18"/>
      <c r="F28" s="19" t="s">
        <v>40</v>
      </c>
      <c r="G28" s="236"/>
    </row>
  </sheetData>
  <sheetProtection sheet="1"/>
  <mergeCells count="2">
    <mergeCell ref="C1:E1"/>
    <mergeCell ref="B2:G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22" customWidth="1"/>
    <col min="2" max="2" width="35.421875" style="22" customWidth="1"/>
    <col min="3" max="6" width="14.7109375" style="22" customWidth="1"/>
    <col min="7" max="16384" width="11.421875" style="22" customWidth="1"/>
  </cols>
  <sheetData>
    <row r="1" ht="15.75" thickBot="1"/>
    <row r="2" spans="2:6" ht="15.75" thickBot="1">
      <c r="B2" s="175" t="s">
        <v>138</v>
      </c>
      <c r="C2" s="176"/>
      <c r="D2" s="176"/>
      <c r="E2" s="176"/>
      <c r="F2" s="177"/>
    </row>
    <row r="3" spans="2:6" s="81" customFormat="1" ht="6.75" customHeight="1" thickBot="1">
      <c r="B3" s="80"/>
      <c r="C3" s="80"/>
      <c r="D3" s="80"/>
      <c r="E3" s="80"/>
      <c r="F3" s="80"/>
    </row>
    <row r="4" spans="2:6" ht="31.5" customHeight="1" thickBot="1">
      <c r="B4" s="46" t="s">
        <v>113</v>
      </c>
      <c r="C4" s="47" t="s">
        <v>114</v>
      </c>
      <c r="D4" s="48" t="s">
        <v>115</v>
      </c>
      <c r="E4" s="47" t="s">
        <v>116</v>
      </c>
      <c r="F4" s="49" t="s">
        <v>117</v>
      </c>
    </row>
    <row r="5" spans="2:6" ht="15" customHeight="1">
      <c r="B5" s="70" t="s">
        <v>100</v>
      </c>
      <c r="C5" s="213"/>
      <c r="D5" s="214"/>
      <c r="E5" s="213"/>
      <c r="F5" s="215"/>
    </row>
    <row r="6" spans="2:6" ht="15" customHeight="1">
      <c r="B6" s="70" t="s">
        <v>101</v>
      </c>
      <c r="C6" s="213"/>
      <c r="D6" s="214"/>
      <c r="E6" s="213"/>
      <c r="F6" s="215"/>
    </row>
    <row r="7" spans="2:6" ht="15" customHeight="1">
      <c r="B7" s="70" t="s">
        <v>19</v>
      </c>
      <c r="C7" s="213"/>
      <c r="D7" s="214"/>
      <c r="E7" s="213"/>
      <c r="F7" s="215"/>
    </row>
    <row r="8" spans="2:6" ht="15" customHeight="1">
      <c r="B8" s="70" t="s">
        <v>118</v>
      </c>
      <c r="C8" s="213"/>
      <c r="D8" s="214"/>
      <c r="E8" s="213"/>
      <c r="F8" s="215"/>
    </row>
    <row r="9" spans="2:6" ht="15" customHeight="1">
      <c r="B9" s="70" t="s">
        <v>106</v>
      </c>
      <c r="C9" s="213"/>
      <c r="D9" s="214"/>
      <c r="E9" s="213"/>
      <c r="F9" s="215"/>
    </row>
    <row r="10" spans="2:6" ht="15" customHeight="1">
      <c r="B10" s="70" t="s">
        <v>23</v>
      </c>
      <c r="C10" s="213"/>
      <c r="D10" s="214"/>
      <c r="E10" s="213"/>
      <c r="F10" s="215"/>
    </row>
    <row r="11" spans="2:6" ht="15" customHeight="1" thickBot="1">
      <c r="B11" s="79" t="s">
        <v>25</v>
      </c>
      <c r="C11" s="216"/>
      <c r="D11" s="217"/>
      <c r="E11" s="216"/>
      <c r="F11" s="218"/>
    </row>
    <row r="12" spans="2:6" ht="15" customHeight="1" thickBot="1">
      <c r="B12" s="39" t="s">
        <v>9</v>
      </c>
      <c r="C12" s="210">
        <f>SUM(C5:C11)</f>
        <v>0</v>
      </c>
      <c r="D12" s="212">
        <f>SUM(D5:D11)</f>
        <v>0</v>
      </c>
      <c r="E12" s="212">
        <f>SUM(E5:E11)</f>
        <v>0</v>
      </c>
      <c r="F12" s="211">
        <f>SUM(F5:F11)</f>
        <v>0</v>
      </c>
    </row>
    <row r="13" spans="2:6" s="84" customFormat="1" ht="6.75" customHeight="1" thickBot="1">
      <c r="B13" s="82"/>
      <c r="C13" s="83"/>
      <c r="D13" s="83"/>
      <c r="E13" s="83"/>
      <c r="F13" s="83"/>
    </row>
    <row r="14" spans="2:6" ht="31.5" customHeight="1" thickBot="1">
      <c r="B14" s="46" t="s">
        <v>119</v>
      </c>
      <c r="C14" s="47" t="s">
        <v>114</v>
      </c>
      <c r="D14" s="48" t="s">
        <v>120</v>
      </c>
      <c r="E14" s="47" t="s">
        <v>116</v>
      </c>
      <c r="F14" s="49" t="s">
        <v>117</v>
      </c>
    </row>
    <row r="15" spans="2:6" ht="15" customHeight="1">
      <c r="B15" s="70" t="s">
        <v>100</v>
      </c>
      <c r="C15" s="213"/>
      <c r="D15" s="213"/>
      <c r="E15" s="219"/>
      <c r="F15" s="213"/>
    </row>
    <row r="16" spans="2:6" ht="15" customHeight="1">
      <c r="B16" s="70" t="s">
        <v>19</v>
      </c>
      <c r="C16" s="213"/>
      <c r="D16" s="213"/>
      <c r="E16" s="219"/>
      <c r="F16" s="213"/>
    </row>
    <row r="17" spans="2:6" ht="15" customHeight="1">
      <c r="B17" s="70" t="s">
        <v>118</v>
      </c>
      <c r="C17" s="213"/>
      <c r="D17" s="213"/>
      <c r="E17" s="219"/>
      <c r="F17" s="213"/>
    </row>
    <row r="18" spans="2:6" ht="15" customHeight="1" thickBot="1">
      <c r="B18" s="79" t="s">
        <v>106</v>
      </c>
      <c r="C18" s="216"/>
      <c r="D18" s="216"/>
      <c r="E18" s="220"/>
      <c r="F18" s="216"/>
    </row>
    <row r="19" spans="2:6" ht="15" customHeight="1" thickBot="1">
      <c r="B19" s="39" t="s">
        <v>9</v>
      </c>
      <c r="C19" s="210">
        <f>SUM(C15:C18)</f>
        <v>0</v>
      </c>
      <c r="D19" s="212">
        <f>SUM(D15:D18)</f>
        <v>0</v>
      </c>
      <c r="E19" s="212">
        <f>SUM(E15:E18)</f>
        <v>0</v>
      </c>
      <c r="F19" s="211">
        <f>SUM(F15:F18)</f>
        <v>0</v>
      </c>
    </row>
    <row r="20" s="84" customFormat="1" ht="6.75" customHeight="1" thickBot="1"/>
    <row r="21" spans="2:6" ht="31.5" customHeight="1" thickBot="1">
      <c r="B21" s="75" t="s">
        <v>121</v>
      </c>
      <c r="C21" s="50" t="s">
        <v>114</v>
      </c>
      <c r="D21" s="76" t="s">
        <v>120</v>
      </c>
      <c r="E21" s="50" t="s">
        <v>123</v>
      </c>
      <c r="F21" s="77" t="s">
        <v>117</v>
      </c>
    </row>
    <row r="22" spans="2:6" ht="15" customHeight="1">
      <c r="B22" s="78" t="s">
        <v>122</v>
      </c>
      <c r="C22" s="221"/>
      <c r="D22" s="221"/>
      <c r="E22" s="222"/>
      <c r="F22" s="221"/>
    </row>
    <row r="23" spans="2:6" ht="15" customHeight="1">
      <c r="B23" s="69" t="s">
        <v>30</v>
      </c>
      <c r="C23" s="223"/>
      <c r="D23" s="224"/>
      <c r="E23" s="225"/>
      <c r="F23" s="223"/>
    </row>
    <row r="24" spans="2:6" ht="15" customHeight="1">
      <c r="B24" s="69" t="s">
        <v>103</v>
      </c>
      <c r="C24" s="223"/>
      <c r="D24" s="224"/>
      <c r="E24" s="225"/>
      <c r="F24" s="223"/>
    </row>
    <row r="25" spans="2:6" ht="15" customHeight="1">
      <c r="B25" s="69" t="s">
        <v>104</v>
      </c>
      <c r="C25" s="226"/>
      <c r="D25" s="213"/>
      <c r="E25" s="219"/>
      <c r="F25" s="226"/>
    </row>
    <row r="26" spans="2:6" ht="15" customHeight="1" thickBot="1">
      <c r="B26" s="71" t="s">
        <v>34</v>
      </c>
      <c r="C26" s="227"/>
      <c r="D26" s="216"/>
      <c r="E26" s="220"/>
      <c r="F26" s="227"/>
    </row>
    <row r="27" spans="2:6" ht="15" customHeight="1" thickBot="1">
      <c r="B27" s="39" t="s">
        <v>9</v>
      </c>
      <c r="C27" s="72">
        <f>SUM(C23:C26)</f>
        <v>0</v>
      </c>
      <c r="D27" s="44">
        <f>SUM(D23:D26)</f>
        <v>0</v>
      </c>
      <c r="E27" s="44">
        <f>SUM(E23:E26)</f>
        <v>0</v>
      </c>
      <c r="F27" s="44">
        <f>SUM(F23:F26)</f>
        <v>0</v>
      </c>
    </row>
    <row r="28" s="84" customFormat="1" ht="6.75" customHeight="1" thickBot="1"/>
    <row r="29" spans="2:6" ht="31.5" customHeight="1" thickBot="1">
      <c r="B29" s="46" t="s">
        <v>124</v>
      </c>
      <c r="C29" s="47" t="s">
        <v>114</v>
      </c>
      <c r="D29" s="48" t="s">
        <v>120</v>
      </c>
      <c r="E29" s="47" t="s">
        <v>123</v>
      </c>
      <c r="F29" s="49" t="s">
        <v>117</v>
      </c>
    </row>
    <row r="30" spans="2:6" ht="15">
      <c r="B30" s="69" t="s">
        <v>125</v>
      </c>
      <c r="C30" s="226"/>
      <c r="D30" s="213"/>
      <c r="E30" s="213"/>
      <c r="F30" s="226"/>
    </row>
    <row r="31" spans="2:6" ht="15.75" thickBot="1">
      <c r="B31" s="71" t="s">
        <v>126</v>
      </c>
      <c r="C31" s="227"/>
      <c r="D31" s="216"/>
      <c r="E31" s="216"/>
      <c r="F31" s="227"/>
    </row>
    <row r="32" spans="2:6" ht="15.75" thickBot="1">
      <c r="B32" s="33" t="s">
        <v>9</v>
      </c>
      <c r="C32" s="44">
        <f>C30+C31</f>
        <v>0</v>
      </c>
      <c r="D32" s="44">
        <f>D30+D31</f>
        <v>0</v>
      </c>
      <c r="E32" s="44">
        <f>E30+E31</f>
        <v>0</v>
      </c>
      <c r="F32" s="44">
        <f>F30+F31</f>
        <v>0</v>
      </c>
    </row>
    <row r="33" spans="2:6" ht="15">
      <c r="B33" s="67"/>
      <c r="C33" s="68"/>
      <c r="D33" s="68"/>
      <c r="E33" s="68"/>
      <c r="F33" s="68"/>
    </row>
    <row r="34" spans="2:6" ht="15.75" thickBot="1">
      <c r="B34" s="40"/>
      <c r="C34" s="40"/>
      <c r="D34" s="40"/>
      <c r="E34" s="40"/>
      <c r="F34" s="40"/>
    </row>
    <row r="35" spans="2:10" ht="15.75" thickBot="1">
      <c r="B35" s="175" t="s">
        <v>139</v>
      </c>
      <c r="C35" s="176"/>
      <c r="D35" s="176"/>
      <c r="E35" s="176"/>
      <c r="F35" s="177"/>
      <c r="J35" s="45"/>
    </row>
    <row r="36" spans="2:6" ht="9.75" customHeight="1">
      <c r="B36" s="55"/>
      <c r="C36" s="56"/>
      <c r="D36" s="56"/>
      <c r="E36" s="56"/>
      <c r="F36" s="57"/>
    </row>
    <row r="37" spans="2:6" ht="15">
      <c r="B37" s="62" t="s">
        <v>140</v>
      </c>
      <c r="C37" s="59"/>
      <c r="D37" s="63"/>
      <c r="E37" s="228"/>
      <c r="F37" s="61" t="s">
        <v>128</v>
      </c>
    </row>
    <row r="38" spans="2:6" ht="9.75" customHeight="1">
      <c r="B38" s="62"/>
      <c r="C38" s="63"/>
      <c r="D38" s="63"/>
      <c r="E38" s="63"/>
      <c r="F38" s="61"/>
    </row>
    <row r="39" spans="2:6" ht="15">
      <c r="B39" s="62" t="s">
        <v>141</v>
      </c>
      <c r="C39" s="59"/>
      <c r="D39" s="63"/>
      <c r="E39" s="228"/>
      <c r="F39" s="61" t="s">
        <v>128</v>
      </c>
    </row>
    <row r="40" spans="2:6" ht="9.75" customHeight="1">
      <c r="B40" s="62"/>
      <c r="C40" s="59"/>
      <c r="D40" s="63"/>
      <c r="E40" s="60"/>
      <c r="F40" s="61"/>
    </row>
    <row r="41" spans="2:6" ht="15">
      <c r="B41" s="62" t="s">
        <v>142</v>
      </c>
      <c r="C41" s="59"/>
      <c r="D41" s="63"/>
      <c r="E41" s="228"/>
      <c r="F41" s="61" t="s">
        <v>128</v>
      </c>
    </row>
    <row r="42" spans="2:6" ht="9.75" customHeight="1" thickBot="1">
      <c r="B42" s="64"/>
      <c r="C42" s="65"/>
      <c r="D42" s="65"/>
      <c r="E42" s="65"/>
      <c r="F42" s="66"/>
    </row>
  </sheetData>
  <sheetProtection sheet="1"/>
  <mergeCells count="2">
    <mergeCell ref="B2:F2"/>
    <mergeCell ref="B35:F3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2" customWidth="1"/>
    <col min="2" max="2" width="26.7109375" style="22" customWidth="1"/>
    <col min="3" max="4" width="11.7109375" style="22" customWidth="1"/>
    <col min="5" max="5" width="26.7109375" style="22" customWidth="1"/>
    <col min="6" max="7" width="11.7109375" style="22" customWidth="1"/>
    <col min="8" max="16384" width="11.421875" style="22" customWidth="1"/>
  </cols>
  <sheetData>
    <row r="1" spans="2:8" s="40" customFormat="1" ht="15.75" thickBot="1">
      <c r="B1" s="180"/>
      <c r="C1" s="180"/>
      <c r="D1" s="180"/>
      <c r="E1" s="180"/>
      <c r="F1" s="180"/>
      <c r="G1" s="180"/>
      <c r="H1" s="180"/>
    </row>
    <row r="2" spans="2:7" ht="15.75" thickBot="1">
      <c r="B2" s="171" t="s">
        <v>143</v>
      </c>
      <c r="C2" s="172"/>
      <c r="D2" s="178"/>
      <c r="E2" s="178"/>
      <c r="F2" s="178"/>
      <c r="G2" s="179"/>
    </row>
    <row r="3" spans="2:7" ht="15.75" thickBot="1">
      <c r="B3" s="101" t="s">
        <v>10</v>
      </c>
      <c r="C3" s="102" t="s">
        <v>0</v>
      </c>
      <c r="D3" s="103" t="s">
        <v>1</v>
      </c>
      <c r="E3" s="102" t="s">
        <v>15</v>
      </c>
      <c r="F3" s="103" t="s">
        <v>0</v>
      </c>
      <c r="G3" s="104" t="s">
        <v>1</v>
      </c>
    </row>
    <row r="4" spans="2:7" ht="15">
      <c r="B4" s="88" t="s">
        <v>144</v>
      </c>
      <c r="C4" s="89">
        <f>'Bilan comptable N'!C14</f>
        <v>0</v>
      </c>
      <c r="D4" s="90">
        <f>'Bilan comptable N-1'!C14</f>
        <v>0</v>
      </c>
      <c r="E4" s="91" t="s">
        <v>148</v>
      </c>
      <c r="F4" s="92">
        <f>'Bilan comptable N'!G13+'Bilan comptable N'!D26+'Bilan comptable N'!G15+'Bilan comptable N'!G17-'Bilan comptable N'!G28</f>
        <v>0</v>
      </c>
      <c r="G4" s="93">
        <f>'Bilan comptable N-1'!G13+'Bilan comptable N-1'!G15+'Bilan comptable N-1'!G17+'Bilan comptable N-1'!D26-'Bilan comptable N-1'!G28</f>
        <v>0</v>
      </c>
    </row>
    <row r="5" spans="2:7" ht="15">
      <c r="B5" s="94" t="s">
        <v>145</v>
      </c>
      <c r="C5" s="95">
        <f>'Bilan comptable N'!C16+'Bilan comptable N'!C17+'Bilan comptable N'!C19+'Bilan comptable N'!C20+('Bilan comptable N'!C24/2)+'Bilan comptable N'!C18</f>
        <v>0</v>
      </c>
      <c r="D5" s="96">
        <f>'Bilan comptable N-1'!C16+'Bilan comptable N-1'!C17+'Bilan comptable N-1'!C19+'Bilan comptable N-1'!C20+'Bilan comptable N-1'!C24/2+'Bilan comptable N-1'!C18</f>
        <v>0</v>
      </c>
      <c r="E5" s="97" t="s">
        <v>149</v>
      </c>
      <c r="F5" s="28">
        <f>'Bilan comptable N'!G19+'Bilan comptable N'!G20+('Bilan comptable N'!G24/2)+'Bilan comptable N'!G18</f>
        <v>0</v>
      </c>
      <c r="G5" s="27">
        <f>'Bilan comptable N-1'!G18+'Bilan comptable N-1'!G19+'Bilan comptable N-1'!G20+'Bilan comptable N-1'!G24/2</f>
        <v>0</v>
      </c>
    </row>
    <row r="6" spans="2:7" ht="15">
      <c r="B6" s="94" t="s">
        <v>146</v>
      </c>
      <c r="C6" s="95">
        <f>'Bilan comptable N'!C21+'Bilan comptable N'!C22+'Bilan comptable N'!C24/2</f>
        <v>0</v>
      </c>
      <c r="D6" s="28">
        <f>'Bilan comptable N-1'!C21+'Bilan comptable N-1'!C22+'Bilan comptable N-1'!C24/2</f>
        <v>0</v>
      </c>
      <c r="E6" s="97" t="s">
        <v>150</v>
      </c>
      <c r="F6" s="28">
        <f>'Bilan comptable N'!G21+'Bilan comptable N'!G22+'Bilan comptable N'!G24/2</f>
        <v>0</v>
      </c>
      <c r="G6" s="27">
        <f>'Bilan comptable N-1'!G21+'Bilan comptable N-1'!G22+'Bilan comptable N-1'!G24/2</f>
        <v>0</v>
      </c>
    </row>
    <row r="7" spans="2:7" ht="15.75" thickBot="1">
      <c r="B7" s="98" t="s">
        <v>147</v>
      </c>
      <c r="C7" s="99">
        <f>'Bilan comptable N'!C23</f>
        <v>0</v>
      </c>
      <c r="D7" s="42">
        <f>'Bilan comptable N-1'!C23</f>
        <v>0</v>
      </c>
      <c r="E7" s="100" t="s">
        <v>151</v>
      </c>
      <c r="F7" s="42">
        <f>'Bilan comptable N'!G28</f>
        <v>0</v>
      </c>
      <c r="G7" s="20">
        <f>'Bilan comptable N-1'!G28</f>
        <v>0</v>
      </c>
    </row>
    <row r="8" spans="2:8" ht="15.75" thickBot="1">
      <c r="B8" s="105" t="s">
        <v>8</v>
      </c>
      <c r="C8" s="5">
        <f>SUM(C4:C7)</f>
        <v>0</v>
      </c>
      <c r="D8" s="85">
        <f>SUM(D4:D7)</f>
        <v>0</v>
      </c>
      <c r="E8" s="106" t="s">
        <v>8</v>
      </c>
      <c r="F8" s="85">
        <f>SUM(F4:F7)</f>
        <v>0</v>
      </c>
      <c r="G8" s="5">
        <f>SUM(G4:G7)</f>
        <v>0</v>
      </c>
      <c r="H8" s="86"/>
    </row>
    <row r="14" spans="6:7" ht="15">
      <c r="F14" s="87"/>
      <c r="G14" s="87"/>
    </row>
  </sheetData>
  <sheetProtection sheet="1"/>
  <mergeCells count="2">
    <mergeCell ref="B2:G2"/>
    <mergeCell ref="B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21" customWidth="1"/>
    <col min="2" max="2" width="3.7109375" style="109" customWidth="1"/>
    <col min="3" max="3" width="45.7109375" style="21" customWidth="1"/>
    <col min="4" max="6" width="12.7109375" style="21" customWidth="1"/>
    <col min="7" max="16384" width="11.421875" style="21" customWidth="1"/>
  </cols>
  <sheetData>
    <row r="1" spans="2:6" ht="13.5" customHeight="1" thickBot="1">
      <c r="B1" s="108"/>
      <c r="C1" s="181"/>
      <c r="D1" s="182"/>
      <c r="E1" s="182"/>
      <c r="F1" s="182"/>
    </row>
    <row r="2" spans="2:6" ht="16.5" thickBot="1">
      <c r="B2" s="183" t="s">
        <v>152</v>
      </c>
      <c r="C2" s="184"/>
      <c r="D2" s="185"/>
      <c r="E2" s="185"/>
      <c r="F2" s="186"/>
    </row>
    <row r="3" spans="2:6" ht="16.5" thickBot="1">
      <c r="B3" s="187" t="s">
        <v>157</v>
      </c>
      <c r="C3" s="188"/>
      <c r="D3" s="110" t="s">
        <v>0</v>
      </c>
      <c r="E3" s="111" t="s">
        <v>1</v>
      </c>
      <c r="F3" s="112" t="s">
        <v>47</v>
      </c>
    </row>
    <row r="4" spans="2:6" ht="15.75">
      <c r="B4" s="117"/>
      <c r="C4" s="118" t="s">
        <v>148</v>
      </c>
      <c r="D4" s="116">
        <f>'Bilans fonctionnels'!F4</f>
        <v>0</v>
      </c>
      <c r="E4" s="121">
        <f>'Bilans fonctionnels'!G4</f>
        <v>0</v>
      </c>
      <c r="F4" s="116">
        <f>D4-E4</f>
        <v>0</v>
      </c>
    </row>
    <row r="5" spans="2:6" ht="16.5" thickBot="1">
      <c r="B5" s="119" t="s">
        <v>2</v>
      </c>
      <c r="C5" s="120" t="s">
        <v>144</v>
      </c>
      <c r="D5" s="116">
        <f>'Bilans fonctionnels'!C4</f>
        <v>0</v>
      </c>
      <c r="E5" s="116">
        <f>'Bilans fonctionnels'!D4</f>
        <v>0</v>
      </c>
      <c r="F5" s="116">
        <f aca="true" t="shared" si="0" ref="F5:F17">D5-E5</f>
        <v>0</v>
      </c>
    </row>
    <row r="6" spans="2:6" ht="16.5" thickBot="1">
      <c r="B6" s="113" t="s">
        <v>3</v>
      </c>
      <c r="C6" s="114" t="s">
        <v>4</v>
      </c>
      <c r="D6" s="115">
        <f>D4-D5</f>
        <v>0</v>
      </c>
      <c r="E6" s="122">
        <f>E4-E5</f>
        <v>0</v>
      </c>
      <c r="F6" s="115">
        <f t="shared" si="0"/>
        <v>0</v>
      </c>
    </row>
    <row r="7" spans="2:6" ht="15.75">
      <c r="B7" s="117"/>
      <c r="C7" s="118" t="s">
        <v>153</v>
      </c>
      <c r="D7" s="116">
        <f>'Bilans fonctionnels'!C5</f>
        <v>0</v>
      </c>
      <c r="E7" s="121">
        <f>'Bilans fonctionnels'!D5</f>
        <v>0</v>
      </c>
      <c r="F7" s="116">
        <f t="shared" si="0"/>
        <v>0</v>
      </c>
    </row>
    <row r="8" spans="2:6" ht="16.5" thickBot="1">
      <c r="B8" s="119" t="s">
        <v>2</v>
      </c>
      <c r="C8" s="120" t="s">
        <v>154</v>
      </c>
      <c r="D8" s="116">
        <f>'Bilans fonctionnels'!F5</f>
        <v>0</v>
      </c>
      <c r="E8" s="116">
        <f>'Bilans fonctionnels'!G5</f>
        <v>0</v>
      </c>
      <c r="F8" s="116">
        <f t="shared" si="0"/>
        <v>0</v>
      </c>
    </row>
    <row r="9" spans="2:6" ht="16.5" thickBot="1">
      <c r="B9" s="113" t="s">
        <v>3</v>
      </c>
      <c r="C9" s="114" t="s">
        <v>5</v>
      </c>
      <c r="D9" s="115">
        <f>D7-D8</f>
        <v>0</v>
      </c>
      <c r="E9" s="122">
        <f>E7-E8</f>
        <v>0</v>
      </c>
      <c r="F9" s="115">
        <f t="shared" si="0"/>
        <v>0</v>
      </c>
    </row>
    <row r="10" spans="2:6" ht="15.75">
      <c r="B10" s="117"/>
      <c r="C10" s="118" t="s">
        <v>155</v>
      </c>
      <c r="D10" s="116">
        <f>'Bilans fonctionnels'!C6</f>
        <v>0</v>
      </c>
      <c r="E10" s="121">
        <f>'Bilans fonctionnels'!D6</f>
        <v>0</v>
      </c>
      <c r="F10" s="116">
        <f t="shared" si="0"/>
        <v>0</v>
      </c>
    </row>
    <row r="11" spans="2:6" ht="16.5" thickBot="1">
      <c r="B11" s="119" t="s">
        <v>2</v>
      </c>
      <c r="C11" s="120" t="s">
        <v>156</v>
      </c>
      <c r="D11" s="116">
        <f>'Bilans fonctionnels'!F6</f>
        <v>0</v>
      </c>
      <c r="E11" s="116">
        <f>'Bilans fonctionnels'!G6</f>
        <v>0</v>
      </c>
      <c r="F11" s="116">
        <f t="shared" si="0"/>
        <v>0</v>
      </c>
    </row>
    <row r="12" spans="2:6" ht="16.5" thickBot="1">
      <c r="B12" s="113" t="s">
        <v>3</v>
      </c>
      <c r="C12" s="114" t="s">
        <v>6</v>
      </c>
      <c r="D12" s="115">
        <f>D10-D11</f>
        <v>0</v>
      </c>
      <c r="E12" s="122">
        <f>E10-E11</f>
        <v>0</v>
      </c>
      <c r="F12" s="115">
        <f t="shared" si="0"/>
        <v>0</v>
      </c>
    </row>
    <row r="13" spans="2:6" ht="16.5" thickBot="1">
      <c r="B13" s="113"/>
      <c r="C13" s="114" t="s">
        <v>42</v>
      </c>
      <c r="D13" s="115">
        <f>D9+D12</f>
        <v>0</v>
      </c>
      <c r="E13" s="122">
        <f>E9+E12</f>
        <v>0</v>
      </c>
      <c r="F13" s="115">
        <f t="shared" si="0"/>
        <v>0</v>
      </c>
    </row>
    <row r="14" spans="2:6" ht="15.75">
      <c r="B14" s="117"/>
      <c r="C14" s="118" t="s">
        <v>147</v>
      </c>
      <c r="D14" s="116">
        <f>'Bilans fonctionnels'!C7</f>
        <v>0</v>
      </c>
      <c r="E14" s="121">
        <f>'Bilans fonctionnels'!D7</f>
        <v>0</v>
      </c>
      <c r="F14" s="116">
        <f t="shared" si="0"/>
        <v>0</v>
      </c>
    </row>
    <row r="15" spans="2:6" ht="16.5" thickBot="1">
      <c r="B15" s="123" t="s">
        <v>2</v>
      </c>
      <c r="C15" s="124" t="s">
        <v>151</v>
      </c>
      <c r="D15" s="116">
        <f>'Bilans fonctionnels'!F7</f>
        <v>0</v>
      </c>
      <c r="E15" s="116">
        <f>'Bilans fonctionnels'!G7</f>
        <v>0</v>
      </c>
      <c r="F15" s="116">
        <f t="shared" si="0"/>
        <v>0</v>
      </c>
    </row>
    <row r="16" spans="2:6" ht="16.5" thickBot="1">
      <c r="B16" s="113" t="s">
        <v>3</v>
      </c>
      <c r="C16" s="114" t="s">
        <v>7</v>
      </c>
      <c r="D16" s="115">
        <f>D14-D15</f>
        <v>0</v>
      </c>
      <c r="E16" s="122">
        <f>E14-E15</f>
        <v>0</v>
      </c>
      <c r="F16" s="115">
        <f t="shared" si="0"/>
        <v>0</v>
      </c>
    </row>
    <row r="17" spans="2:6" ht="16.5" thickBot="1">
      <c r="B17" s="126" t="s">
        <v>41</v>
      </c>
      <c r="C17" s="127"/>
      <c r="D17" s="125">
        <f>D13+D16</f>
        <v>0</v>
      </c>
      <c r="E17" s="115">
        <f>E13+E16</f>
        <v>0</v>
      </c>
      <c r="F17" s="115">
        <f t="shared" si="0"/>
        <v>0</v>
      </c>
    </row>
    <row r="20" spans="4:6" ht="12" customHeight="1">
      <c r="D20" s="107"/>
      <c r="E20" s="107"/>
      <c r="F20" s="107"/>
    </row>
    <row r="21" spans="4:6" ht="15.75">
      <c r="D21" s="107"/>
      <c r="E21" s="107"/>
      <c r="F21" s="107"/>
    </row>
    <row r="22" spans="4:6" ht="15.75">
      <c r="D22" s="107"/>
      <c r="E22" s="107"/>
      <c r="F22" s="107"/>
    </row>
    <row r="23" spans="4:6" ht="15.75">
      <c r="D23" s="107"/>
      <c r="E23" s="107"/>
      <c r="F23" s="107"/>
    </row>
    <row r="24" spans="4:6" ht="15.75">
      <c r="D24" s="107"/>
      <c r="E24" s="107"/>
      <c r="F24" s="107"/>
    </row>
  </sheetData>
  <sheetProtection sheet="1"/>
  <mergeCells count="3">
    <mergeCell ref="C1:F1"/>
    <mergeCell ref="B2:F2"/>
    <mergeCell ref="B3:C3"/>
  </mergeCells>
  <conditionalFormatting sqref="F4:F17">
    <cfRule type="cellIs" priority="1" dxfId="0" operator="lessThan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2" customWidth="1"/>
    <col min="2" max="2" width="71.57421875" style="22" customWidth="1"/>
    <col min="3" max="16384" width="11.421875" style="22" customWidth="1"/>
  </cols>
  <sheetData>
    <row r="1" ht="15.75" thickBot="1"/>
    <row r="2" spans="2:4" ht="15.75" thickBot="1">
      <c r="B2" s="175" t="s">
        <v>170</v>
      </c>
      <c r="C2" s="176"/>
      <c r="D2" s="177"/>
    </row>
    <row r="3" spans="2:4" ht="15.75" thickBot="1">
      <c r="B3" s="101"/>
      <c r="C3" s="102" t="s">
        <v>129</v>
      </c>
      <c r="D3" s="103" t="s">
        <v>130</v>
      </c>
    </row>
    <row r="4" spans="2:4" ht="15">
      <c r="B4" s="130" t="s">
        <v>24</v>
      </c>
      <c r="C4" s="31"/>
      <c r="D4" s="134">
        <f>'Bilan comptable N'!G10</f>
        <v>0</v>
      </c>
    </row>
    <row r="5" spans="2:4" ht="15">
      <c r="B5" s="51" t="s">
        <v>158</v>
      </c>
      <c r="C5" s="31"/>
      <c r="D5" s="134">
        <f>Annexes!D19+Annexes!D27</f>
        <v>0</v>
      </c>
    </row>
    <row r="6" spans="2:4" ht="15">
      <c r="B6" s="51" t="s">
        <v>159</v>
      </c>
      <c r="C6" s="31"/>
      <c r="D6" s="134"/>
    </row>
    <row r="7" spans="2:4" ht="15">
      <c r="B7" s="51" t="s">
        <v>160</v>
      </c>
      <c r="C7" s="31"/>
      <c r="D7" s="134"/>
    </row>
    <row r="8" spans="2:4" ht="15.75" thickBot="1">
      <c r="B8" s="131" t="s">
        <v>161</v>
      </c>
      <c r="C8" s="31"/>
      <c r="D8" s="134">
        <f>Annexes!E8-Annexes!E17</f>
        <v>0</v>
      </c>
    </row>
    <row r="9" spans="2:4" ht="15.75" thickBot="1">
      <c r="B9" s="33" t="s">
        <v>167</v>
      </c>
      <c r="C9" s="135"/>
      <c r="D9" s="136">
        <f>SUM(D4:D8)</f>
        <v>0</v>
      </c>
    </row>
    <row r="10" spans="2:4" ht="15.75" thickBot="1">
      <c r="B10" s="51" t="s">
        <v>162</v>
      </c>
      <c r="C10" s="31">
        <f>Annexes!E27+Annexes!E32</f>
        <v>0</v>
      </c>
      <c r="D10" s="134"/>
    </row>
    <row r="11" spans="2:9" ht="15.75" thickBot="1">
      <c r="B11" s="51" t="s">
        <v>163</v>
      </c>
      <c r="C11" s="31"/>
      <c r="D11" s="134"/>
      <c r="I11" s="128"/>
    </row>
    <row r="12" spans="2:4" ht="15">
      <c r="B12" s="51" t="s">
        <v>164</v>
      </c>
      <c r="C12" s="31"/>
      <c r="D12" s="134"/>
    </row>
    <row r="13" spans="2:4" ht="15">
      <c r="B13" s="51" t="s">
        <v>165</v>
      </c>
      <c r="C13" s="31">
        <f>Annexes!E37</f>
        <v>0</v>
      </c>
      <c r="D13" s="134"/>
    </row>
    <row r="14" spans="2:4" ht="15.75" thickBot="1">
      <c r="B14" s="131" t="s">
        <v>166</v>
      </c>
      <c r="C14" s="31">
        <f>'Bilan comptable N-1'!G11-'Bilan comptable N'!G11</f>
        <v>0</v>
      </c>
      <c r="D14" s="134"/>
    </row>
    <row r="15" spans="2:4" ht="15.75" thickBot="1">
      <c r="B15" s="33" t="s">
        <v>168</v>
      </c>
      <c r="C15" s="135">
        <f>SUM(C10:C14)</f>
        <v>0</v>
      </c>
      <c r="D15" s="136"/>
    </row>
    <row r="16" spans="2:4" ht="15.75" thickBot="1">
      <c r="B16" s="132" t="s">
        <v>169</v>
      </c>
      <c r="C16" s="137"/>
      <c r="D16" s="138">
        <f>D9-C15</f>
        <v>0</v>
      </c>
    </row>
  </sheetData>
  <sheetProtection sheet="1"/>
  <mergeCells count="1">
    <mergeCell ref="B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1" customWidth="1"/>
    <col min="2" max="2" width="42.140625" style="21" customWidth="1"/>
    <col min="3" max="3" width="15.7109375" style="21" customWidth="1"/>
    <col min="4" max="16384" width="11.421875" style="21" customWidth="1"/>
  </cols>
  <sheetData>
    <row r="1" ht="16.5" thickBot="1"/>
    <row r="2" spans="2:4" ht="16.5" thickBot="1">
      <c r="B2" s="189" t="s">
        <v>171</v>
      </c>
      <c r="C2" s="186"/>
      <c r="D2" s="139"/>
    </row>
    <row r="3" spans="2:3" ht="15.75">
      <c r="B3" s="140" t="s">
        <v>131</v>
      </c>
      <c r="C3" s="141">
        <f>'Bilan comptable N-1'!G10</f>
        <v>0</v>
      </c>
    </row>
    <row r="4" spans="2:3" ht="15.75">
      <c r="B4" s="142" t="s">
        <v>135</v>
      </c>
      <c r="C4" s="143">
        <f>'Bilan comptable N-1'!G9</f>
        <v>0</v>
      </c>
    </row>
    <row r="5" spans="2:3" ht="15.75">
      <c r="B5" s="142" t="s">
        <v>132</v>
      </c>
      <c r="C5" s="143">
        <f>'Bilan comptable N'!G7-'Bilan comptable N-1'!G7</f>
        <v>0</v>
      </c>
    </row>
    <row r="6" spans="2:3" ht="15.75">
      <c r="B6" s="142" t="s">
        <v>133</v>
      </c>
      <c r="C6" s="143">
        <f>'Bilan comptable N'!G8-'Bilan comptable N-1'!G8</f>
        <v>0</v>
      </c>
    </row>
    <row r="7" spans="2:3" ht="16.5" thickBot="1">
      <c r="B7" s="144" t="s">
        <v>22</v>
      </c>
      <c r="C7" s="145">
        <f>'Bilan comptable N'!G9</f>
        <v>0</v>
      </c>
    </row>
    <row r="8" spans="2:3" ht="16.5" thickBot="1">
      <c r="B8" s="146" t="s">
        <v>134</v>
      </c>
      <c r="C8" s="115">
        <f>C3+C4-SUM(C5:C7)</f>
        <v>0</v>
      </c>
    </row>
  </sheetData>
  <sheetProtection sheet="1"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2" customWidth="1"/>
    <col min="2" max="2" width="47.7109375" style="22" customWidth="1"/>
    <col min="3" max="3" width="11.421875" style="22" customWidth="1"/>
    <col min="4" max="4" width="47.7109375" style="22" customWidth="1"/>
    <col min="5" max="16384" width="11.421875" style="22" customWidth="1"/>
  </cols>
  <sheetData>
    <row r="1" spans="2:5" ht="15.75" thickBot="1">
      <c r="B1" s="147"/>
      <c r="C1" s="147"/>
      <c r="D1" s="147"/>
      <c r="E1" s="147"/>
    </row>
    <row r="2" spans="2:5" ht="15.75" thickBot="1">
      <c r="B2" s="175" t="s">
        <v>174</v>
      </c>
      <c r="C2" s="176"/>
      <c r="D2" s="176"/>
      <c r="E2" s="177"/>
    </row>
    <row r="3" spans="2:5" ht="15.75" thickBot="1">
      <c r="B3" s="102" t="s">
        <v>49</v>
      </c>
      <c r="C3" s="102" t="s">
        <v>50</v>
      </c>
      <c r="D3" s="102" t="s">
        <v>51</v>
      </c>
      <c r="E3" s="102" t="s">
        <v>50</v>
      </c>
    </row>
    <row r="4" spans="2:5" ht="15">
      <c r="B4" s="54"/>
      <c r="C4" s="54"/>
      <c r="D4" s="54"/>
      <c r="E4" s="54"/>
    </row>
    <row r="5" spans="2:5" ht="15">
      <c r="B5" s="52" t="s">
        <v>52</v>
      </c>
      <c r="C5" s="73">
        <v>400</v>
      </c>
      <c r="D5" s="52" t="s">
        <v>53</v>
      </c>
      <c r="E5" s="73">
        <f>CAF!D16</f>
        <v>0</v>
      </c>
    </row>
    <row r="6" spans="2:5" ht="15">
      <c r="B6" s="52"/>
      <c r="C6" s="73"/>
      <c r="D6" s="52"/>
      <c r="E6" s="73"/>
    </row>
    <row r="7" spans="2:5" ht="15">
      <c r="B7" s="52" t="s">
        <v>54</v>
      </c>
      <c r="C7" s="73"/>
      <c r="D7" s="52" t="s">
        <v>55</v>
      </c>
      <c r="E7" s="73"/>
    </row>
    <row r="8" spans="2:5" ht="15">
      <c r="B8" s="52" t="s">
        <v>56</v>
      </c>
      <c r="C8" s="73">
        <f>Annexes!D5</f>
        <v>0</v>
      </c>
      <c r="D8" s="52" t="s">
        <v>57</v>
      </c>
      <c r="E8" s="73"/>
    </row>
    <row r="9" spans="2:5" ht="15">
      <c r="B9" s="52" t="s">
        <v>58</v>
      </c>
      <c r="C9" s="73">
        <f>SUM(Annexes!D6:D9)</f>
        <v>0</v>
      </c>
      <c r="D9" s="52" t="s">
        <v>59</v>
      </c>
      <c r="E9" s="73"/>
    </row>
    <row r="10" spans="2:5" ht="15">
      <c r="B10" s="52" t="s">
        <v>60</v>
      </c>
      <c r="C10" s="73">
        <f>Annexes!D10+Annexes!D11</f>
        <v>0</v>
      </c>
      <c r="D10" s="52" t="s">
        <v>61</v>
      </c>
      <c r="E10" s="73">
        <v>75</v>
      </c>
    </row>
    <row r="11" spans="2:5" ht="15">
      <c r="B11" s="52"/>
      <c r="C11" s="73"/>
      <c r="D11" s="52"/>
      <c r="E11" s="73"/>
    </row>
    <row r="12" spans="2:5" ht="15">
      <c r="B12" s="52"/>
      <c r="C12" s="73"/>
      <c r="D12" s="52" t="s">
        <v>62</v>
      </c>
      <c r="E12" s="73"/>
    </row>
    <row r="13" spans="2:5" ht="15">
      <c r="B13" s="52" t="s">
        <v>63</v>
      </c>
      <c r="C13" s="73"/>
      <c r="D13" s="52" t="s">
        <v>64</v>
      </c>
      <c r="E13" s="73">
        <f>Annexes!E11</f>
        <v>0</v>
      </c>
    </row>
    <row r="14" spans="2:5" ht="15">
      <c r="B14" s="52"/>
      <c r="C14" s="73"/>
      <c r="D14" s="52"/>
      <c r="E14" s="73"/>
    </row>
    <row r="15" spans="2:5" ht="15">
      <c r="B15" s="52" t="s">
        <v>65</v>
      </c>
      <c r="C15" s="73"/>
      <c r="D15" s="52" t="s">
        <v>66</v>
      </c>
      <c r="E15" s="73"/>
    </row>
    <row r="16" spans="2:5" ht="15">
      <c r="B16" s="52"/>
      <c r="C16" s="73"/>
      <c r="D16" s="52" t="s">
        <v>67</v>
      </c>
      <c r="E16" s="73"/>
    </row>
    <row r="17" spans="2:5" ht="15">
      <c r="B17" s="52"/>
      <c r="C17" s="73"/>
      <c r="D17" s="52" t="s">
        <v>68</v>
      </c>
      <c r="E17" s="73"/>
    </row>
    <row r="18" spans="2:5" ht="15">
      <c r="B18" s="52"/>
      <c r="C18" s="73"/>
      <c r="D18" s="52"/>
      <c r="E18" s="73"/>
    </row>
    <row r="19" spans="2:5" ht="15">
      <c r="B19" s="52" t="s">
        <v>69</v>
      </c>
      <c r="C19" s="73">
        <f>+Annexes!E39</f>
        <v>0</v>
      </c>
      <c r="D19" s="52" t="s">
        <v>70</v>
      </c>
      <c r="E19" s="73">
        <f>Annexes!E41</f>
        <v>0</v>
      </c>
    </row>
    <row r="20" spans="2:5" ht="15.75" thickBot="1">
      <c r="B20" s="150"/>
      <c r="C20" s="151"/>
      <c r="D20" s="150"/>
      <c r="E20" s="151"/>
    </row>
    <row r="21" spans="2:5" ht="15.75" thickBot="1">
      <c r="B21" s="39" t="s">
        <v>71</v>
      </c>
      <c r="C21" s="129">
        <f>SUM(C5:C19)</f>
        <v>400</v>
      </c>
      <c r="D21" s="39" t="s">
        <v>72</v>
      </c>
      <c r="E21" s="129">
        <f>SUM(E5:E19)</f>
        <v>75</v>
      </c>
    </row>
    <row r="22" spans="2:6" ht="30.75" thickBot="1">
      <c r="B22" s="152" t="s">
        <v>172</v>
      </c>
      <c r="C22" s="148">
        <f>IF(E21&gt;C21,E21-C21:C21,0)</f>
        <v>0</v>
      </c>
      <c r="D22" s="153" t="s">
        <v>173</v>
      </c>
      <c r="E22" s="170">
        <f>IF(C21&gt;E21,C21-E21,0)</f>
        <v>325</v>
      </c>
      <c r="F22" s="147"/>
    </row>
    <row r="23" spans="2:5" ht="15.75" thickBot="1">
      <c r="B23" s="39" t="s">
        <v>38</v>
      </c>
      <c r="C23" s="129">
        <f>C21+C22</f>
        <v>400</v>
      </c>
      <c r="D23" s="39" t="s">
        <v>38</v>
      </c>
      <c r="E23" s="129">
        <f>E21+E22</f>
        <v>400</v>
      </c>
    </row>
    <row r="26" ht="15">
      <c r="C26" s="149"/>
    </row>
  </sheetData>
  <sheetProtection sheet="1"/>
  <mergeCells count="1">
    <mergeCell ref="B2:E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2" customWidth="1"/>
    <col min="2" max="2" width="59.8515625" style="22" bestFit="1" customWidth="1"/>
    <col min="3" max="5" width="13.7109375" style="22" customWidth="1"/>
    <col min="6" max="16384" width="11.421875" style="22" customWidth="1"/>
  </cols>
  <sheetData>
    <row r="1" spans="2:5" ht="15.75" thickBot="1">
      <c r="B1" s="190"/>
      <c r="C1" s="190"/>
      <c r="D1" s="190"/>
      <c r="E1" s="190"/>
    </row>
    <row r="2" spans="2:5" ht="15.75" thickBot="1">
      <c r="B2" s="175" t="s">
        <v>179</v>
      </c>
      <c r="C2" s="176"/>
      <c r="D2" s="176"/>
      <c r="E2" s="177"/>
    </row>
    <row r="3" spans="2:5" ht="15.75" thickBot="1">
      <c r="B3" s="154" t="s">
        <v>73</v>
      </c>
      <c r="C3" s="196" t="s">
        <v>175</v>
      </c>
      <c r="D3" s="197"/>
      <c r="E3" s="198"/>
    </row>
    <row r="4" spans="2:5" ht="15">
      <c r="B4" s="55"/>
      <c r="C4" s="156" t="s">
        <v>74</v>
      </c>
      <c r="D4" s="156" t="s">
        <v>75</v>
      </c>
      <c r="E4" s="157" t="s">
        <v>76</v>
      </c>
    </row>
    <row r="5" spans="2:5" ht="15.75" thickBot="1">
      <c r="B5" s="51"/>
      <c r="C5" s="155">
        <v>1</v>
      </c>
      <c r="D5" s="155">
        <v>2</v>
      </c>
      <c r="E5" s="158" t="s">
        <v>77</v>
      </c>
    </row>
    <row r="6" spans="2:5" ht="15">
      <c r="B6" s="62" t="s">
        <v>78</v>
      </c>
      <c r="C6" s="54"/>
      <c r="D6" s="54"/>
      <c r="E6" s="57"/>
    </row>
    <row r="7" spans="2:5" ht="15">
      <c r="B7" s="58" t="s">
        <v>79</v>
      </c>
      <c r="C7" s="31"/>
      <c r="D7" s="31"/>
      <c r="E7" s="134"/>
    </row>
    <row r="8" spans="2:5" ht="15">
      <c r="B8" s="51" t="s">
        <v>80</v>
      </c>
      <c r="C8" s="31"/>
      <c r="D8" s="31">
        <f>'Bilan comptable N-1'!C16+'Bilan comptable N-1'!C17-'Bilan comptable N'!C16-'Bilan comptable N'!C17</f>
        <v>0</v>
      </c>
      <c r="E8" s="134"/>
    </row>
    <row r="9" spans="2:5" ht="15">
      <c r="B9" s="51" t="s">
        <v>81</v>
      </c>
      <c r="C9" s="31">
        <f>'Bilan comptable N'!C18-'Bilan comptable N-1'!C18</f>
        <v>0</v>
      </c>
      <c r="D9" s="31"/>
      <c r="E9" s="134"/>
    </row>
    <row r="10" spans="2:5" ht="15">
      <c r="B10" s="51" t="s">
        <v>177</v>
      </c>
      <c r="C10" s="31">
        <f>('Bilan comptable N'!C19+'Bilan comptable N'!C20+'Bilan comptable N'!C24/2)-('Bilan comptable N-1'!C19+'Bilan comptable N-1'!C20+'Bilan comptable N-1'!C24/2)</f>
        <v>0</v>
      </c>
      <c r="D10" s="31"/>
      <c r="E10" s="134"/>
    </row>
    <row r="11" spans="2:5" ht="15">
      <c r="B11" s="58" t="s">
        <v>82</v>
      </c>
      <c r="C11" s="31"/>
      <c r="D11" s="31"/>
      <c r="E11" s="134"/>
    </row>
    <row r="12" spans="2:5" ht="15">
      <c r="B12" s="51" t="s">
        <v>83</v>
      </c>
      <c r="C12" s="31"/>
      <c r="D12" s="31">
        <f>'Bilan comptable N'!G18-'Bilan comptable N-1'!G18</f>
        <v>0</v>
      </c>
      <c r="E12" s="134"/>
    </row>
    <row r="13" spans="2:5" ht="15.75" thickBot="1">
      <c r="B13" s="51" t="s">
        <v>178</v>
      </c>
      <c r="C13" s="74"/>
      <c r="D13" s="74">
        <f>('Bilan comptable N'!G19+'Bilan comptable N'!G20+'Bilan comptable N'!G24/2)-('Bilan comptable N-1'!G19+'Bilan comptable N-1'!G20+'Bilan comptable N-1'!G24/2)</f>
        <v>0</v>
      </c>
      <c r="E13" s="134"/>
    </row>
    <row r="14" spans="2:5" ht="15.75" thickBot="1">
      <c r="B14" s="159" t="s">
        <v>8</v>
      </c>
      <c r="C14" s="135">
        <f>SUM(C8:C13)</f>
        <v>0</v>
      </c>
      <c r="D14" s="135">
        <f>SUM(D8:D13)</f>
        <v>0</v>
      </c>
      <c r="E14" s="31"/>
    </row>
    <row r="15" spans="2:5" ht="15.75" thickBot="1">
      <c r="B15" s="199" t="s">
        <v>84</v>
      </c>
      <c r="C15" s="200"/>
      <c r="D15" s="200"/>
      <c r="E15" s="135">
        <f>D14-C14</f>
        <v>0</v>
      </c>
    </row>
    <row r="16" spans="2:5" ht="15">
      <c r="B16" s="160" t="s">
        <v>85</v>
      </c>
      <c r="C16" s="161"/>
      <c r="D16" s="164"/>
      <c r="E16" s="161"/>
    </row>
    <row r="17" spans="2:5" ht="15">
      <c r="B17" s="51" t="s">
        <v>86</v>
      </c>
      <c r="C17" s="31"/>
      <c r="D17" s="134">
        <f>('Bilan comptable N-1'!C21+'Bilan comptable N-1'!C22+'Bilan comptable N-1'!C24/2)-('Bilan comptable N'!C21+'Bilan comptable N'!C22+'Bilan comptable N'!C24/2)</f>
        <v>0</v>
      </c>
      <c r="E17" s="31"/>
    </row>
    <row r="18" spans="2:5" ht="15.75" thickBot="1">
      <c r="B18" s="52" t="s">
        <v>87</v>
      </c>
      <c r="C18" s="74"/>
      <c r="D18" s="32">
        <f>'Bilan comptable N'!G21+'Bilan comptable N'!G22+'Bilan comptable N'!G24/2-'Bilan comptable N-1'!G21-'Bilan comptable N-1'!G22-'Bilan comptable N-1'!G24/2</f>
        <v>0</v>
      </c>
      <c r="E18" s="31"/>
    </row>
    <row r="19" spans="2:5" ht="15.75" thickBot="1">
      <c r="B19" s="159" t="s">
        <v>8</v>
      </c>
      <c r="C19" s="135">
        <f>SUM(C17:C18)</f>
        <v>0</v>
      </c>
      <c r="D19" s="135">
        <f>SUM(D17:D18)</f>
        <v>0</v>
      </c>
      <c r="E19" s="74"/>
    </row>
    <row r="20" spans="2:5" ht="15.75" thickBot="1">
      <c r="B20" s="206" t="s">
        <v>88</v>
      </c>
      <c r="C20" s="207"/>
      <c r="D20" s="208"/>
      <c r="E20" s="163">
        <f>D19-C19</f>
        <v>0</v>
      </c>
    </row>
    <row r="21" spans="2:5" ht="15">
      <c r="B21" s="191" t="s">
        <v>89</v>
      </c>
      <c r="C21" s="192"/>
      <c r="D21" s="192"/>
      <c r="E21" s="54"/>
    </row>
    <row r="22" spans="2:5" ht="15">
      <c r="B22" s="193" t="s">
        <v>90</v>
      </c>
      <c r="C22" s="194"/>
      <c r="D22" s="194"/>
      <c r="E22" s="162">
        <f>IF(E15+E20&lt;0,-(E15+E20),0)</f>
        <v>0</v>
      </c>
    </row>
    <row r="23" spans="2:5" ht="15">
      <c r="B23" s="193" t="s">
        <v>91</v>
      </c>
      <c r="C23" s="194"/>
      <c r="D23" s="195"/>
      <c r="E23" s="52"/>
    </row>
    <row r="24" spans="2:5" ht="15.75" thickBot="1">
      <c r="B24" s="204" t="s">
        <v>92</v>
      </c>
      <c r="C24" s="209"/>
      <c r="D24" s="209"/>
      <c r="E24" s="133">
        <f>IF(E15+E20&gt;0,E15+E20,0)</f>
        <v>0</v>
      </c>
    </row>
    <row r="25" spans="2:5" ht="15">
      <c r="B25" s="165" t="s">
        <v>93</v>
      </c>
      <c r="C25" s="54"/>
      <c r="D25" s="54"/>
      <c r="E25" s="53"/>
    </row>
    <row r="26" spans="2:5" ht="15">
      <c r="B26" s="94" t="s">
        <v>94</v>
      </c>
      <c r="C26" s="31"/>
      <c r="D26" s="31">
        <f>'Bilan comptable N-1'!C23-'Bilan comptable N'!C23</f>
        <v>0</v>
      </c>
      <c r="E26" s="53"/>
    </row>
    <row r="27" spans="2:5" ht="15">
      <c r="B27" s="94" t="s">
        <v>95</v>
      </c>
      <c r="C27" s="52"/>
      <c r="D27" s="31">
        <f>'Bilan comptable N'!G28-'Bilan comptable N-1'!G28</f>
        <v>0</v>
      </c>
      <c r="E27" s="53"/>
    </row>
    <row r="28" spans="2:5" ht="15.75" thickBot="1">
      <c r="B28" s="167" t="s">
        <v>96</v>
      </c>
      <c r="C28" s="150"/>
      <c r="D28" s="150"/>
      <c r="E28" s="53"/>
    </row>
    <row r="29" spans="2:5" ht="15.75" thickBot="1">
      <c r="B29" s="159" t="s">
        <v>8</v>
      </c>
      <c r="C29" s="166">
        <f>SUM(C26:C28)</f>
        <v>0</v>
      </c>
      <c r="D29" s="166">
        <f>SUM(D26:D28)</f>
        <v>0</v>
      </c>
      <c r="E29" s="150"/>
    </row>
    <row r="30" spans="2:5" ht="15.75" thickBot="1">
      <c r="B30" s="206" t="s">
        <v>97</v>
      </c>
      <c r="C30" s="207"/>
      <c r="D30" s="208"/>
      <c r="E30" s="129">
        <f>D29-C29</f>
        <v>0</v>
      </c>
    </row>
    <row r="31" spans="2:5" ht="15">
      <c r="B31" s="160" t="s">
        <v>176</v>
      </c>
      <c r="C31" s="56"/>
      <c r="D31" s="56"/>
      <c r="E31" s="54"/>
    </row>
    <row r="32" spans="2:5" ht="15">
      <c r="B32" s="201" t="s">
        <v>98</v>
      </c>
      <c r="C32" s="202"/>
      <c r="D32" s="202"/>
      <c r="E32" s="168">
        <f>IF(E15+E20+E30&lt;0,-(E15+E20+E30),0)</f>
        <v>0</v>
      </c>
    </row>
    <row r="33" spans="2:5" ht="15">
      <c r="B33" s="193" t="s">
        <v>91</v>
      </c>
      <c r="C33" s="203"/>
      <c r="D33" s="203"/>
      <c r="E33" s="52"/>
    </row>
    <row r="34" spans="2:5" ht="15.75" thickBot="1">
      <c r="B34" s="204" t="s">
        <v>99</v>
      </c>
      <c r="C34" s="205"/>
      <c r="D34" s="205"/>
      <c r="E34" s="169">
        <f>IF(E15+E20+E30&gt;0,E15+E20+E30,0)</f>
        <v>0</v>
      </c>
    </row>
  </sheetData>
  <sheetProtection sheet="1"/>
  <mergeCells count="13">
    <mergeCell ref="B32:D32"/>
    <mergeCell ref="B33:D33"/>
    <mergeCell ref="B34:D34"/>
    <mergeCell ref="B20:D20"/>
    <mergeCell ref="B22:D22"/>
    <mergeCell ref="B24:D24"/>
    <mergeCell ref="B30:D30"/>
    <mergeCell ref="B2:E2"/>
    <mergeCell ref="B1:E1"/>
    <mergeCell ref="B21:D21"/>
    <mergeCell ref="B23:D23"/>
    <mergeCell ref="C3:E3"/>
    <mergeCell ref="B15:D1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vlaval</dc:creator>
  <cp:keywords/>
  <dc:description/>
  <cp:lastModifiedBy>JANUARIO Carlos</cp:lastModifiedBy>
  <cp:lastPrinted>2009-06-14T14:16:19Z</cp:lastPrinted>
  <dcterms:created xsi:type="dcterms:W3CDTF">2005-06-08T12:10:14Z</dcterms:created>
  <dcterms:modified xsi:type="dcterms:W3CDTF">2010-03-31T17:14:00Z</dcterms:modified>
  <cp:category/>
  <cp:version/>
  <cp:contentType/>
  <cp:contentStatus/>
</cp:coreProperties>
</file>