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9720" windowHeight="7320" activeTab="0"/>
  </bookViews>
  <sheets>
    <sheet name="Coorection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<sst xmlns="http://schemas.openxmlformats.org/spreadsheetml/2006/main" count="47" uniqueCount="44">
  <si>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Mois</t>
  </si>
  <si>
    <t>Mars</t>
  </si>
  <si>
    <t>Avril</t>
  </si>
  <si>
    <t>Mai</t>
  </si>
  <si>
    <t>Salaires bruts</t>
  </si>
  <si>
    <t>POLE EMPLOI</t>
  </si>
  <si>
    <t>ARRCO</t>
  </si>
  <si>
    <t>AGIRC</t>
  </si>
  <si>
    <t>Total des retenues</t>
  </si>
  <si>
    <t>Janvier</t>
  </si>
  <si>
    <t>Février</t>
  </si>
  <si>
    <t>Juin</t>
  </si>
  <si>
    <t>Salaires nets à payer</t>
  </si>
  <si>
    <t>Total à payer par organisme</t>
  </si>
  <si>
    <t>Charges fiscales à payer</t>
  </si>
  <si>
    <t>Cotisations salariales retenues</t>
  </si>
  <si>
    <t>Cotisations de l'employeur</t>
  </si>
  <si>
    <t>Autres organismes</t>
  </si>
  <si>
    <t>Taux</t>
  </si>
  <si>
    <t xml:space="preserve">Congés payés </t>
  </si>
  <si>
    <t>Primes</t>
  </si>
  <si>
    <t xml:space="preserve">Commissions </t>
  </si>
  <si>
    <t xml:space="preserve">Heures supplémentaires </t>
  </si>
  <si>
    <t xml:space="preserve">URSSAF </t>
  </si>
  <si>
    <t xml:space="preserve">POLE EMPLOI </t>
  </si>
  <si>
    <t xml:space="preserve">ARRCO : Retraite Salariés  </t>
  </si>
  <si>
    <t>AGIRC : Retraite Cadres</t>
  </si>
  <si>
    <t>Autres retenues APEC, AGS</t>
  </si>
  <si>
    <t xml:space="preserve">CSG déductible </t>
  </si>
  <si>
    <t xml:space="preserve">CSG non déductible </t>
  </si>
  <si>
    <t xml:space="preserve">ARRCO </t>
  </si>
  <si>
    <t xml:space="preserve">AGIRC </t>
  </si>
  <si>
    <t xml:space="preserve">Formation continue </t>
  </si>
  <si>
    <t xml:space="preserve">Taxe d'apprentissage </t>
  </si>
  <si>
    <t xml:space="preserve">Participation construction </t>
  </si>
  <si>
    <t>Indemnités forfaitaires</t>
  </si>
  <si>
    <t>Autres retenues APEC,AGS</t>
  </si>
  <si>
    <t>Coût total employeur</t>
  </si>
  <si>
    <t>Salaires nets imposables</t>
  </si>
  <si>
    <t>URSSAF dont CSG et CRDS</t>
  </si>
  <si>
    <t>Avantages en nature</t>
  </si>
  <si>
    <t>CRDS non déductible</t>
  </si>
  <si>
    <t>Salaires de base</t>
  </si>
  <si>
    <t>BUDGET DES CHARGES DE PERSONNEL
(taux indicatifs)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</si>
</sst>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0.0"/>
    <numFmt numFmtId="174" formatCode="#,##0.0\ _€"/>
    <numFmt numFmtId="175" formatCode="#,##0\ _€"/>
    <numFmt numFmtId="176" formatCode="#,##0.00\ &quot;F&quot;"/>
    <numFmt numFmtId="177" formatCode="#,##0.00\ _F"/>
    <numFmt numFmtId="178" formatCode="0.000"/>
    <numFmt numFmtId="179" formatCode="0.0000"/>
    <numFmt numFmtId="180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4" fontId="2" fillId="16" borderId="12" xfId="0" applyNumberFormat="1" applyFont="1" applyFill="1" applyBorder="1" applyAlignment="1">
      <alignment horizontal="center" vertical="center"/>
    </xf>
    <xf numFmtId="4" fontId="2" fillId="16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2" fillId="13" borderId="15" xfId="0" applyNumberFormat="1" applyFont="1" applyFill="1" applyBorder="1" applyAlignment="1">
      <alignment horizontal="right" vertical="center"/>
    </xf>
    <xf numFmtId="4" fontId="2" fillId="13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10" fontId="3" fillId="0" borderId="15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4" fontId="2" fillId="13" borderId="15" xfId="0" applyNumberFormat="1" applyFont="1" applyFill="1" applyBorder="1" applyAlignment="1">
      <alignment vertical="center"/>
    </xf>
    <xf numFmtId="4" fontId="2" fillId="13" borderId="1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2" fillId="15" borderId="19" xfId="0" applyNumberFormat="1" applyFont="1" applyFill="1" applyBorder="1" applyAlignment="1">
      <alignment vertical="center"/>
    </xf>
    <xf numFmtId="4" fontId="2" fillId="15" borderId="20" xfId="0" applyNumberFormat="1" applyFont="1" applyFill="1" applyBorder="1" applyAlignment="1">
      <alignment vertical="center"/>
    </xf>
    <xf numFmtId="0" fontId="43" fillId="13" borderId="21" xfId="0" applyFont="1" applyFill="1" applyBorder="1" applyAlignment="1">
      <alignment horizontal="center" vertical="center"/>
    </xf>
    <xf numFmtId="0" fontId="43" fillId="13" borderId="22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43" fillId="14" borderId="14" xfId="0" applyFont="1" applyFill="1" applyBorder="1" applyAlignment="1">
      <alignment horizontal="center" vertical="center"/>
    </xf>
    <xf numFmtId="0" fontId="43" fillId="14" borderId="15" xfId="0" applyFont="1" applyFill="1" applyBorder="1" applyAlignment="1">
      <alignment horizontal="center" vertical="center"/>
    </xf>
    <xf numFmtId="0" fontId="43" fillId="14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15" borderId="23" xfId="0" applyFont="1" applyFill="1" applyBorder="1" applyAlignment="1">
      <alignment horizontal="center" vertical="center" wrapText="1"/>
    </xf>
    <xf numFmtId="0" fontId="2" fillId="15" borderId="24" xfId="0" applyFont="1" applyFill="1" applyBorder="1" applyAlignment="1">
      <alignment horizontal="center" vertical="center" wrapText="1"/>
    </xf>
    <xf numFmtId="0" fontId="2" fillId="15" borderId="25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0" fontId="43" fillId="13" borderId="14" xfId="0" applyFont="1" applyFill="1" applyBorder="1" applyAlignment="1">
      <alignment horizontal="center" vertical="center"/>
    </xf>
    <xf numFmtId="0" fontId="43" fillId="13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9" fontId="3" fillId="0" borderId="15" xfId="52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showGridLines="0" tabSelected="1" zoomScalePageLayoutView="0" workbookViewId="0" topLeftCell="A1">
      <selection activeCell="K21" sqref="K21"/>
    </sheetView>
  </sheetViews>
  <sheetFormatPr defaultColWidth="11.421875" defaultRowHeight="12.75"/>
  <cols>
    <col min="1" max="1" width="3.7109375" style="6" customWidth="1"/>
    <col min="2" max="2" width="29.28125" style="6" customWidth="1"/>
    <col min="3" max="3" width="8.7109375" style="6" customWidth="1"/>
    <col min="4" max="9" width="12.7109375" style="7" customWidth="1"/>
    <col min="10" max="16384" width="11.421875" style="6" customWidth="1"/>
  </cols>
  <sheetData>
    <row r="1" ht="15" customHeight="1" thickBot="1"/>
    <row r="2" spans="2:9" ht="31.5" customHeight="1" thickBot="1">
      <c r="B2" s="34" t="s">
        <v>43</v>
      </c>
      <c r="C2" s="36"/>
      <c r="D2" s="36"/>
      <c r="E2" s="36"/>
      <c r="F2" s="36"/>
      <c r="G2" s="36"/>
      <c r="H2" s="36"/>
      <c r="I2" s="37"/>
    </row>
    <row r="3" spans="2:9" s="8" customFormat="1" ht="15" customHeight="1">
      <c r="B3" s="2" t="s">
        <v>0</v>
      </c>
      <c r="C3" s="3" t="s">
        <v>18</v>
      </c>
      <c r="D3" s="4" t="s">
        <v>9</v>
      </c>
      <c r="E3" s="4" t="s">
        <v>10</v>
      </c>
      <c r="F3" s="4" t="s">
        <v>1</v>
      </c>
      <c r="G3" s="4" t="s">
        <v>2</v>
      </c>
      <c r="H3" s="4" t="s">
        <v>3</v>
      </c>
      <c r="I3" s="5" t="s">
        <v>11</v>
      </c>
    </row>
    <row r="4" spans="2:9" s="43" customFormat="1" ht="15" customHeight="1">
      <c r="B4" s="21" t="s">
        <v>42</v>
      </c>
      <c r="C4" s="40"/>
      <c r="D4" s="41">
        <v>15000</v>
      </c>
      <c r="E4" s="41">
        <v>16000</v>
      </c>
      <c r="F4" s="41">
        <v>17000</v>
      </c>
      <c r="G4" s="41">
        <v>18000</v>
      </c>
      <c r="H4" s="41">
        <v>19000</v>
      </c>
      <c r="I4" s="42">
        <v>20000</v>
      </c>
    </row>
    <row r="5" spans="2:9" s="43" customFormat="1" ht="15" customHeight="1">
      <c r="B5" s="21" t="s">
        <v>19</v>
      </c>
      <c r="C5" s="44">
        <v>0.1</v>
      </c>
      <c r="D5" s="41">
        <f>$D$4*C5</f>
        <v>1500</v>
      </c>
      <c r="E5" s="41">
        <f>$E$4*C5</f>
        <v>1600</v>
      </c>
      <c r="F5" s="41">
        <f>$F$4*C5</f>
        <v>1700</v>
      </c>
      <c r="G5" s="41">
        <f>$G$4*C5</f>
        <v>1800</v>
      </c>
      <c r="H5" s="41">
        <f>$H$4*C5</f>
        <v>1900</v>
      </c>
      <c r="I5" s="42">
        <f>$I$4*C5</f>
        <v>2000</v>
      </c>
    </row>
    <row r="6" spans="2:9" s="43" customFormat="1" ht="15" customHeight="1">
      <c r="B6" s="21" t="s">
        <v>20</v>
      </c>
      <c r="C6" s="44">
        <v>0.05</v>
      </c>
      <c r="D6" s="41">
        <f>$D$4*C6</f>
        <v>750</v>
      </c>
      <c r="E6" s="41">
        <f>$E$4*C6</f>
        <v>800</v>
      </c>
      <c r="F6" s="41">
        <f>$F$4*C6</f>
        <v>850</v>
      </c>
      <c r="G6" s="41">
        <f>$G$4*C6</f>
        <v>900</v>
      </c>
      <c r="H6" s="41">
        <f>$H$4*C6</f>
        <v>950</v>
      </c>
      <c r="I6" s="42">
        <f>$I$4*C6</f>
        <v>1000</v>
      </c>
    </row>
    <row r="7" spans="2:9" s="43" customFormat="1" ht="15" customHeight="1">
      <c r="B7" s="21" t="s">
        <v>21</v>
      </c>
      <c r="C7" s="44">
        <v>0.02</v>
      </c>
      <c r="D7" s="41">
        <f>$D$4*C7</f>
        <v>300</v>
      </c>
      <c r="E7" s="41">
        <f>$E$4*C7</f>
        <v>320</v>
      </c>
      <c r="F7" s="41">
        <f>$F$4*C7</f>
        <v>340</v>
      </c>
      <c r="G7" s="41">
        <f>$G$4*C7</f>
        <v>360</v>
      </c>
      <c r="H7" s="41">
        <f>$H$4*C7</f>
        <v>380</v>
      </c>
      <c r="I7" s="42">
        <f>$I$4*C7</f>
        <v>400</v>
      </c>
    </row>
    <row r="8" spans="2:9" s="43" customFormat="1" ht="15" customHeight="1">
      <c r="B8" s="21" t="s">
        <v>22</v>
      </c>
      <c r="C8" s="44">
        <v>0.1</v>
      </c>
      <c r="D8" s="41">
        <f>$D$4*C8</f>
        <v>1500</v>
      </c>
      <c r="E8" s="41">
        <f>$E$4*C8</f>
        <v>1600</v>
      </c>
      <c r="F8" s="41">
        <f>$F$4*C8</f>
        <v>1700</v>
      </c>
      <c r="G8" s="41">
        <f>$G$4*C8</f>
        <v>1800</v>
      </c>
      <c r="H8" s="41">
        <f>$H$4*C8</f>
        <v>1900</v>
      </c>
      <c r="I8" s="42">
        <f>$I$4*C8</f>
        <v>2000</v>
      </c>
    </row>
    <row r="9" spans="2:9" s="43" customFormat="1" ht="15" customHeight="1">
      <c r="B9" s="21" t="s">
        <v>40</v>
      </c>
      <c r="C9" s="44">
        <v>0.01</v>
      </c>
      <c r="D9" s="41">
        <f>$D$4*C9</f>
        <v>150</v>
      </c>
      <c r="E9" s="41">
        <f>$E$4*C9</f>
        <v>160</v>
      </c>
      <c r="F9" s="41">
        <f>$F$4*C9</f>
        <v>170</v>
      </c>
      <c r="G9" s="41">
        <f>$G$4*C9</f>
        <v>180</v>
      </c>
      <c r="H9" s="41">
        <f>$H$4*C9</f>
        <v>190</v>
      </c>
      <c r="I9" s="42">
        <f>$I$4*C9</f>
        <v>200</v>
      </c>
    </row>
    <row r="10" spans="2:9" ht="15" customHeight="1">
      <c r="B10" s="24" t="s">
        <v>4</v>
      </c>
      <c r="C10" s="25"/>
      <c r="D10" s="12">
        <f aca="true" t="shared" si="0" ref="D10:I10">SUM(D4:D9)</f>
        <v>19200</v>
      </c>
      <c r="E10" s="12">
        <f t="shared" si="0"/>
        <v>20480</v>
      </c>
      <c r="F10" s="12">
        <f t="shared" si="0"/>
        <v>21760</v>
      </c>
      <c r="G10" s="12">
        <f t="shared" si="0"/>
        <v>23040</v>
      </c>
      <c r="H10" s="12">
        <f t="shared" si="0"/>
        <v>24320</v>
      </c>
      <c r="I10" s="13">
        <f t="shared" si="0"/>
        <v>25600</v>
      </c>
    </row>
    <row r="11" spans="2:9" ht="15" customHeight="1">
      <c r="B11" s="26" t="s">
        <v>15</v>
      </c>
      <c r="C11" s="27"/>
      <c r="D11" s="27"/>
      <c r="E11" s="27"/>
      <c r="F11" s="27"/>
      <c r="G11" s="27"/>
      <c r="H11" s="27"/>
      <c r="I11" s="28"/>
    </row>
    <row r="12" spans="2:9" ht="15" customHeight="1">
      <c r="B12" s="14" t="s">
        <v>23</v>
      </c>
      <c r="C12" s="15">
        <v>0.075</v>
      </c>
      <c r="D12" s="10">
        <f>$D$10*C12</f>
        <v>1440</v>
      </c>
      <c r="E12" s="1">
        <f>$E$10*C12</f>
        <v>1536</v>
      </c>
      <c r="F12" s="1">
        <f>$F$10*C12</f>
        <v>1632</v>
      </c>
      <c r="G12" s="1">
        <f>$G$10*C12</f>
        <v>1728</v>
      </c>
      <c r="H12" s="1">
        <f>$H$10*C12</f>
        <v>1824</v>
      </c>
      <c r="I12" s="16">
        <f>$I$10*C12</f>
        <v>1920</v>
      </c>
    </row>
    <row r="13" spans="2:9" ht="15" customHeight="1">
      <c r="B13" s="9" t="s">
        <v>24</v>
      </c>
      <c r="C13" s="17">
        <v>0.024</v>
      </c>
      <c r="D13" s="10">
        <f aca="true" t="shared" si="1" ref="D13:D19">$D$10*C13</f>
        <v>460.8</v>
      </c>
      <c r="E13" s="1">
        <f aca="true" t="shared" si="2" ref="E13:E19">$E$10*C13</f>
        <v>491.52</v>
      </c>
      <c r="F13" s="1">
        <f aca="true" t="shared" si="3" ref="F13:F19">$F$10*C13</f>
        <v>522.24</v>
      </c>
      <c r="G13" s="1">
        <f aca="true" t="shared" si="4" ref="G13:G19">$G$10*C13</f>
        <v>552.96</v>
      </c>
      <c r="H13" s="1">
        <f aca="true" t="shared" si="5" ref="H13:H19">$H$10*C13</f>
        <v>583.6800000000001</v>
      </c>
      <c r="I13" s="16">
        <f aca="true" t="shared" si="6" ref="I13:I19">$I$10*C13</f>
        <v>614.4</v>
      </c>
    </row>
    <row r="14" spans="2:9" ht="15" customHeight="1">
      <c r="B14" s="9" t="s">
        <v>25</v>
      </c>
      <c r="C14" s="18">
        <v>0.03</v>
      </c>
      <c r="D14" s="10">
        <f t="shared" si="1"/>
        <v>576</v>
      </c>
      <c r="E14" s="1">
        <f t="shared" si="2"/>
        <v>614.4</v>
      </c>
      <c r="F14" s="1">
        <f t="shared" si="3"/>
        <v>652.8</v>
      </c>
      <c r="G14" s="1">
        <f t="shared" si="4"/>
        <v>691.1999999999999</v>
      </c>
      <c r="H14" s="1">
        <f t="shared" si="5"/>
        <v>729.6</v>
      </c>
      <c r="I14" s="16">
        <f t="shared" si="6"/>
        <v>768</v>
      </c>
    </row>
    <row r="15" spans="2:9" ht="15" customHeight="1">
      <c r="B15" s="9" t="s">
        <v>26</v>
      </c>
      <c r="C15" s="18">
        <v>0.04</v>
      </c>
      <c r="D15" s="10">
        <f t="shared" si="1"/>
        <v>768</v>
      </c>
      <c r="E15" s="1">
        <f t="shared" si="2"/>
        <v>819.2</v>
      </c>
      <c r="F15" s="1">
        <f t="shared" si="3"/>
        <v>870.4</v>
      </c>
      <c r="G15" s="1">
        <f t="shared" si="4"/>
        <v>921.6</v>
      </c>
      <c r="H15" s="1">
        <f t="shared" si="5"/>
        <v>972.8000000000001</v>
      </c>
      <c r="I15" s="16">
        <f t="shared" si="6"/>
        <v>1024</v>
      </c>
    </row>
    <row r="16" spans="2:9" ht="15" customHeight="1">
      <c r="B16" s="9" t="s">
        <v>36</v>
      </c>
      <c r="C16" s="18">
        <v>0.01</v>
      </c>
      <c r="D16" s="10">
        <f t="shared" si="1"/>
        <v>192</v>
      </c>
      <c r="E16" s="1">
        <f t="shared" si="2"/>
        <v>204.8</v>
      </c>
      <c r="F16" s="1">
        <f t="shared" si="3"/>
        <v>217.6</v>
      </c>
      <c r="G16" s="1">
        <f t="shared" si="4"/>
        <v>230.4</v>
      </c>
      <c r="H16" s="1">
        <f t="shared" si="5"/>
        <v>243.20000000000002</v>
      </c>
      <c r="I16" s="16">
        <f t="shared" si="6"/>
        <v>256</v>
      </c>
    </row>
    <row r="17" spans="2:9" ht="15" customHeight="1">
      <c r="B17" s="9" t="s">
        <v>28</v>
      </c>
      <c r="C17" s="17">
        <v>0.051</v>
      </c>
      <c r="D17" s="10">
        <f t="shared" si="1"/>
        <v>979.1999999999999</v>
      </c>
      <c r="E17" s="1">
        <f t="shared" si="2"/>
        <v>1044.48</v>
      </c>
      <c r="F17" s="1">
        <f t="shared" si="3"/>
        <v>1109.76</v>
      </c>
      <c r="G17" s="1">
        <f t="shared" si="4"/>
        <v>1175.04</v>
      </c>
      <c r="H17" s="1">
        <f t="shared" si="5"/>
        <v>1240.32</v>
      </c>
      <c r="I17" s="16">
        <f t="shared" si="6"/>
        <v>1305.6</v>
      </c>
    </row>
    <row r="18" spans="2:9" ht="15" customHeight="1">
      <c r="B18" s="9" t="s">
        <v>29</v>
      </c>
      <c r="C18" s="17">
        <v>0.024</v>
      </c>
      <c r="D18" s="10">
        <f t="shared" si="1"/>
        <v>460.8</v>
      </c>
      <c r="E18" s="1">
        <f t="shared" si="2"/>
        <v>491.52</v>
      </c>
      <c r="F18" s="1">
        <f t="shared" si="3"/>
        <v>522.24</v>
      </c>
      <c r="G18" s="1">
        <f t="shared" si="4"/>
        <v>552.96</v>
      </c>
      <c r="H18" s="1">
        <f t="shared" si="5"/>
        <v>583.6800000000001</v>
      </c>
      <c r="I18" s="16">
        <f t="shared" si="6"/>
        <v>614.4</v>
      </c>
    </row>
    <row r="19" spans="2:9" ht="15" customHeight="1">
      <c r="B19" s="9" t="s">
        <v>41</v>
      </c>
      <c r="C19" s="17">
        <v>0.005</v>
      </c>
      <c r="D19" s="10">
        <f t="shared" si="1"/>
        <v>96</v>
      </c>
      <c r="E19" s="10">
        <f t="shared" si="2"/>
        <v>102.4</v>
      </c>
      <c r="F19" s="1">
        <f t="shared" si="3"/>
        <v>108.8</v>
      </c>
      <c r="G19" s="1">
        <f t="shared" si="4"/>
        <v>115.2</v>
      </c>
      <c r="H19" s="1">
        <f t="shared" si="5"/>
        <v>121.60000000000001</v>
      </c>
      <c r="I19" s="16">
        <f t="shared" si="6"/>
        <v>128</v>
      </c>
    </row>
    <row r="20" spans="2:9" ht="15" customHeight="1">
      <c r="B20" s="38" t="s">
        <v>8</v>
      </c>
      <c r="C20" s="39"/>
      <c r="D20" s="19">
        <f aca="true" t="shared" si="7" ref="D20:I20">SUM(D12:D16)</f>
        <v>3436.8</v>
      </c>
      <c r="E20" s="19">
        <f t="shared" si="7"/>
        <v>3665.92</v>
      </c>
      <c r="F20" s="19">
        <f t="shared" si="7"/>
        <v>3895.04</v>
      </c>
      <c r="G20" s="19">
        <f t="shared" si="7"/>
        <v>4124.16</v>
      </c>
      <c r="H20" s="19">
        <f t="shared" si="7"/>
        <v>4353.28</v>
      </c>
      <c r="I20" s="20">
        <f t="shared" si="7"/>
        <v>4582.4</v>
      </c>
    </row>
    <row r="21" spans="2:9" s="43" customFormat="1" ht="15" customHeight="1">
      <c r="B21" s="21" t="s">
        <v>35</v>
      </c>
      <c r="C21" s="40"/>
      <c r="D21" s="45">
        <v>150</v>
      </c>
      <c r="E21" s="45">
        <v>200</v>
      </c>
      <c r="F21" s="45">
        <v>250</v>
      </c>
      <c r="G21" s="45">
        <v>300</v>
      </c>
      <c r="H21" s="45">
        <v>350</v>
      </c>
      <c r="I21" s="46">
        <v>400</v>
      </c>
    </row>
    <row r="22" spans="2:9" s="43" customFormat="1" ht="15" customHeight="1">
      <c r="B22" s="21" t="s">
        <v>40</v>
      </c>
      <c r="C22" s="47">
        <v>0.01</v>
      </c>
      <c r="D22" s="41">
        <f aca="true" t="shared" si="8" ref="D22:I22">D4*$C$22</f>
        <v>150</v>
      </c>
      <c r="E22" s="41">
        <f t="shared" si="8"/>
        <v>160</v>
      </c>
      <c r="F22" s="41">
        <f t="shared" si="8"/>
        <v>170</v>
      </c>
      <c r="G22" s="41">
        <f t="shared" si="8"/>
        <v>180</v>
      </c>
      <c r="H22" s="41">
        <f t="shared" si="8"/>
        <v>190</v>
      </c>
      <c r="I22" s="42">
        <f t="shared" si="8"/>
        <v>200</v>
      </c>
    </row>
    <row r="23" spans="2:9" ht="15" customHeight="1">
      <c r="B23" s="24" t="s">
        <v>12</v>
      </c>
      <c r="C23" s="25"/>
      <c r="D23" s="19">
        <f aca="true" t="shared" si="9" ref="D23:I23">D10-D20+D21-D22</f>
        <v>15763.2</v>
      </c>
      <c r="E23" s="19">
        <f t="shared" si="9"/>
        <v>16854.08</v>
      </c>
      <c r="F23" s="19">
        <f t="shared" si="9"/>
        <v>17944.96</v>
      </c>
      <c r="G23" s="19">
        <f t="shared" si="9"/>
        <v>19035.84</v>
      </c>
      <c r="H23" s="19">
        <f t="shared" si="9"/>
        <v>20126.72</v>
      </c>
      <c r="I23" s="20">
        <f t="shared" si="9"/>
        <v>21217.6</v>
      </c>
    </row>
    <row r="24" spans="2:9" ht="15" customHeight="1">
      <c r="B24" s="24" t="s">
        <v>38</v>
      </c>
      <c r="C24" s="25"/>
      <c r="D24" s="19">
        <f aca="true" t="shared" si="10" ref="D24:I24">D23+D19+D18-D21+D22</f>
        <v>16320</v>
      </c>
      <c r="E24" s="19">
        <f t="shared" si="10"/>
        <v>17408.000000000004</v>
      </c>
      <c r="F24" s="19">
        <f t="shared" si="10"/>
        <v>18496</v>
      </c>
      <c r="G24" s="19">
        <f t="shared" si="10"/>
        <v>19584</v>
      </c>
      <c r="H24" s="19">
        <f t="shared" si="10"/>
        <v>20672</v>
      </c>
      <c r="I24" s="20">
        <f t="shared" si="10"/>
        <v>21760</v>
      </c>
    </row>
    <row r="25" spans="2:9" ht="15" customHeight="1">
      <c r="B25" s="26" t="s">
        <v>16</v>
      </c>
      <c r="C25" s="27"/>
      <c r="D25" s="27"/>
      <c r="E25" s="27"/>
      <c r="F25" s="27"/>
      <c r="G25" s="27"/>
      <c r="H25" s="27"/>
      <c r="I25" s="28"/>
    </row>
    <row r="26" spans="2:9" s="43" customFormat="1" ht="15" customHeight="1">
      <c r="B26" s="21" t="s">
        <v>23</v>
      </c>
      <c r="C26" s="47">
        <v>0.3</v>
      </c>
      <c r="D26" s="41">
        <f aca="true" t="shared" si="11" ref="D26:I26">D10*$C$26</f>
        <v>5760</v>
      </c>
      <c r="E26" s="41">
        <f t="shared" si="11"/>
        <v>6144</v>
      </c>
      <c r="F26" s="41">
        <f t="shared" si="11"/>
        <v>6528</v>
      </c>
      <c r="G26" s="41">
        <f t="shared" si="11"/>
        <v>6912</v>
      </c>
      <c r="H26" s="41">
        <f t="shared" si="11"/>
        <v>7296</v>
      </c>
      <c r="I26" s="42">
        <f t="shared" si="11"/>
        <v>7680</v>
      </c>
    </row>
    <row r="27" spans="2:9" s="43" customFormat="1" ht="15" customHeight="1">
      <c r="B27" s="21" t="s">
        <v>24</v>
      </c>
      <c r="C27" s="48">
        <v>0.045</v>
      </c>
      <c r="D27" s="41">
        <f aca="true" t="shared" si="12" ref="D27:I27">D10*$C$27</f>
        <v>864</v>
      </c>
      <c r="E27" s="41">
        <f t="shared" si="12"/>
        <v>921.5999999999999</v>
      </c>
      <c r="F27" s="41">
        <f t="shared" si="12"/>
        <v>979.1999999999999</v>
      </c>
      <c r="G27" s="41">
        <f t="shared" si="12"/>
        <v>1036.8</v>
      </c>
      <c r="H27" s="41">
        <f t="shared" si="12"/>
        <v>1094.3999999999999</v>
      </c>
      <c r="I27" s="42">
        <f t="shared" si="12"/>
        <v>1152</v>
      </c>
    </row>
    <row r="28" spans="2:9" s="43" customFormat="1" ht="15" customHeight="1">
      <c r="B28" s="21" t="s">
        <v>30</v>
      </c>
      <c r="C28" s="48">
        <v>0.045</v>
      </c>
      <c r="D28" s="41">
        <f aca="true" t="shared" si="13" ref="D28:I28">D10*$C$28</f>
        <v>864</v>
      </c>
      <c r="E28" s="41">
        <f t="shared" si="13"/>
        <v>921.5999999999999</v>
      </c>
      <c r="F28" s="41">
        <f t="shared" si="13"/>
        <v>979.1999999999999</v>
      </c>
      <c r="G28" s="41">
        <f t="shared" si="13"/>
        <v>1036.8</v>
      </c>
      <c r="H28" s="41">
        <f t="shared" si="13"/>
        <v>1094.3999999999999</v>
      </c>
      <c r="I28" s="42">
        <f t="shared" si="13"/>
        <v>1152</v>
      </c>
    </row>
    <row r="29" spans="2:9" s="43" customFormat="1" ht="15" customHeight="1">
      <c r="B29" s="21" t="s">
        <v>31</v>
      </c>
      <c r="C29" s="47">
        <v>0.06</v>
      </c>
      <c r="D29" s="41">
        <f aca="true" t="shared" si="14" ref="D29:I29">D10*$C$29</f>
        <v>1152</v>
      </c>
      <c r="E29" s="41">
        <f t="shared" si="14"/>
        <v>1228.8</v>
      </c>
      <c r="F29" s="41">
        <f t="shared" si="14"/>
        <v>1305.6</v>
      </c>
      <c r="G29" s="41">
        <f t="shared" si="14"/>
        <v>1382.3999999999999</v>
      </c>
      <c r="H29" s="41">
        <f t="shared" si="14"/>
        <v>1459.2</v>
      </c>
      <c r="I29" s="42">
        <f t="shared" si="14"/>
        <v>1536</v>
      </c>
    </row>
    <row r="30" spans="2:9" s="43" customFormat="1" ht="15" customHeight="1">
      <c r="B30" s="21" t="s">
        <v>27</v>
      </c>
      <c r="C30" s="47">
        <v>0.01</v>
      </c>
      <c r="D30" s="41">
        <f aca="true" t="shared" si="15" ref="D30:I30">D10*$C$30</f>
        <v>192</v>
      </c>
      <c r="E30" s="41">
        <f t="shared" si="15"/>
        <v>204.8</v>
      </c>
      <c r="F30" s="41">
        <f t="shared" si="15"/>
        <v>217.6</v>
      </c>
      <c r="G30" s="41">
        <f t="shared" si="15"/>
        <v>230.4</v>
      </c>
      <c r="H30" s="41">
        <f t="shared" si="15"/>
        <v>243.20000000000002</v>
      </c>
      <c r="I30" s="42">
        <f t="shared" si="15"/>
        <v>256</v>
      </c>
    </row>
    <row r="31" spans="2:9" ht="15" customHeight="1">
      <c r="B31" s="29" t="s">
        <v>13</v>
      </c>
      <c r="C31" s="30"/>
      <c r="D31" s="30"/>
      <c r="E31" s="30"/>
      <c r="F31" s="30"/>
      <c r="G31" s="30"/>
      <c r="H31" s="30"/>
      <c r="I31" s="31"/>
    </row>
    <row r="32" spans="2:9" ht="15" customHeight="1">
      <c r="B32" s="32" t="s">
        <v>39</v>
      </c>
      <c r="C32" s="33"/>
      <c r="D32" s="10">
        <f aca="true" t="shared" si="16" ref="D32:I36">D12+D26</f>
        <v>7200</v>
      </c>
      <c r="E32" s="10">
        <f t="shared" si="16"/>
        <v>7680</v>
      </c>
      <c r="F32" s="10">
        <f t="shared" si="16"/>
        <v>8160</v>
      </c>
      <c r="G32" s="10">
        <f t="shared" si="16"/>
        <v>8640</v>
      </c>
      <c r="H32" s="10">
        <f t="shared" si="16"/>
        <v>9120</v>
      </c>
      <c r="I32" s="11">
        <f t="shared" si="16"/>
        <v>9600</v>
      </c>
    </row>
    <row r="33" spans="2:9" ht="15" customHeight="1">
      <c r="B33" s="32" t="s">
        <v>5</v>
      </c>
      <c r="C33" s="33"/>
      <c r="D33" s="10">
        <f t="shared" si="16"/>
        <v>1324.8</v>
      </c>
      <c r="E33" s="10">
        <f t="shared" si="16"/>
        <v>1413.12</v>
      </c>
      <c r="F33" s="10">
        <f t="shared" si="16"/>
        <v>1501.44</v>
      </c>
      <c r="G33" s="10">
        <f t="shared" si="16"/>
        <v>1589.76</v>
      </c>
      <c r="H33" s="10">
        <f t="shared" si="16"/>
        <v>1678.08</v>
      </c>
      <c r="I33" s="11">
        <f t="shared" si="16"/>
        <v>1766.4</v>
      </c>
    </row>
    <row r="34" spans="2:9" ht="15" customHeight="1">
      <c r="B34" s="32" t="s">
        <v>6</v>
      </c>
      <c r="C34" s="33"/>
      <c r="D34" s="10">
        <f t="shared" si="16"/>
        <v>1440</v>
      </c>
      <c r="E34" s="10">
        <f t="shared" si="16"/>
        <v>1536</v>
      </c>
      <c r="F34" s="10">
        <f t="shared" si="16"/>
        <v>1632</v>
      </c>
      <c r="G34" s="10">
        <f t="shared" si="16"/>
        <v>1728</v>
      </c>
      <c r="H34" s="10">
        <f t="shared" si="16"/>
        <v>1824</v>
      </c>
      <c r="I34" s="11">
        <f t="shared" si="16"/>
        <v>1920</v>
      </c>
    </row>
    <row r="35" spans="2:9" ht="15" customHeight="1">
      <c r="B35" s="32" t="s">
        <v>7</v>
      </c>
      <c r="C35" s="33"/>
      <c r="D35" s="10">
        <f t="shared" si="16"/>
        <v>1920</v>
      </c>
      <c r="E35" s="10">
        <f t="shared" si="16"/>
        <v>2048</v>
      </c>
      <c r="F35" s="10">
        <f t="shared" si="16"/>
        <v>2176</v>
      </c>
      <c r="G35" s="10">
        <f t="shared" si="16"/>
        <v>2304</v>
      </c>
      <c r="H35" s="10">
        <f t="shared" si="16"/>
        <v>2432</v>
      </c>
      <c r="I35" s="11">
        <f t="shared" si="16"/>
        <v>2560</v>
      </c>
    </row>
    <row r="36" spans="2:9" ht="15" customHeight="1">
      <c r="B36" s="32" t="s">
        <v>17</v>
      </c>
      <c r="C36" s="33"/>
      <c r="D36" s="10">
        <f t="shared" si="16"/>
        <v>384</v>
      </c>
      <c r="E36" s="10">
        <f t="shared" si="16"/>
        <v>409.6</v>
      </c>
      <c r="F36" s="10">
        <f t="shared" si="16"/>
        <v>435.2</v>
      </c>
      <c r="G36" s="10">
        <f t="shared" si="16"/>
        <v>460.8</v>
      </c>
      <c r="H36" s="10">
        <f t="shared" si="16"/>
        <v>486.40000000000003</v>
      </c>
      <c r="I36" s="11">
        <f t="shared" si="16"/>
        <v>512</v>
      </c>
    </row>
    <row r="37" spans="2:9" ht="15" customHeight="1">
      <c r="B37" s="26" t="s">
        <v>14</v>
      </c>
      <c r="C37" s="27"/>
      <c r="D37" s="27"/>
      <c r="E37" s="27"/>
      <c r="F37" s="27"/>
      <c r="G37" s="27"/>
      <c r="H37" s="27"/>
      <c r="I37" s="28"/>
    </row>
    <row r="38" spans="2:9" s="43" customFormat="1" ht="15" customHeight="1">
      <c r="B38" s="21" t="s">
        <v>33</v>
      </c>
      <c r="C38" s="48">
        <v>0.005</v>
      </c>
      <c r="D38" s="45">
        <f aca="true" t="shared" si="17" ref="D38:I38">D10*$C$38</f>
        <v>96</v>
      </c>
      <c r="E38" s="45">
        <f t="shared" si="17"/>
        <v>102.4</v>
      </c>
      <c r="F38" s="45">
        <f t="shared" si="17"/>
        <v>108.8</v>
      </c>
      <c r="G38" s="45">
        <f t="shared" si="17"/>
        <v>115.2</v>
      </c>
      <c r="H38" s="45">
        <f t="shared" si="17"/>
        <v>121.60000000000001</v>
      </c>
      <c r="I38" s="46">
        <f t="shared" si="17"/>
        <v>128</v>
      </c>
    </row>
    <row r="39" spans="2:9" s="43" customFormat="1" ht="15" customHeight="1">
      <c r="B39" s="21" t="s">
        <v>32</v>
      </c>
      <c r="C39" s="47">
        <v>0.01</v>
      </c>
      <c r="D39" s="45">
        <f aca="true" t="shared" si="18" ref="D39:I39">D10*$C$39</f>
        <v>192</v>
      </c>
      <c r="E39" s="45">
        <f t="shared" si="18"/>
        <v>204.8</v>
      </c>
      <c r="F39" s="45">
        <f t="shared" si="18"/>
        <v>217.6</v>
      </c>
      <c r="G39" s="45">
        <f t="shared" si="18"/>
        <v>230.4</v>
      </c>
      <c r="H39" s="45">
        <f t="shared" si="18"/>
        <v>243.20000000000002</v>
      </c>
      <c r="I39" s="46">
        <f t="shared" si="18"/>
        <v>256</v>
      </c>
    </row>
    <row r="40" spans="2:9" s="43" customFormat="1" ht="15" customHeight="1" thickBot="1">
      <c r="B40" s="49" t="s">
        <v>34</v>
      </c>
      <c r="C40" s="50">
        <v>0.0045</v>
      </c>
      <c r="D40" s="51">
        <f aca="true" t="shared" si="19" ref="D40:I40">D10*$C$40</f>
        <v>86.39999999999999</v>
      </c>
      <c r="E40" s="51">
        <f t="shared" si="19"/>
        <v>92.16</v>
      </c>
      <c r="F40" s="51">
        <f t="shared" si="19"/>
        <v>97.91999999999999</v>
      </c>
      <c r="G40" s="51">
        <f t="shared" si="19"/>
        <v>103.67999999999999</v>
      </c>
      <c r="H40" s="51">
        <f t="shared" si="19"/>
        <v>109.44</v>
      </c>
      <c r="I40" s="52">
        <f t="shared" si="19"/>
        <v>115.19999999999999</v>
      </c>
    </row>
    <row r="41" spans="2:9" ht="15" customHeight="1" thickBot="1">
      <c r="B41" s="34" t="s">
        <v>37</v>
      </c>
      <c r="C41" s="35"/>
      <c r="D41" s="22">
        <f aca="true" t="shared" si="20" ref="D41:I41">D10+D21+SUM(D26:D30)+SUM(D38:D40)</f>
        <v>28556.4</v>
      </c>
      <c r="E41" s="22">
        <f t="shared" si="20"/>
        <v>30500.16</v>
      </c>
      <c r="F41" s="22">
        <f t="shared" si="20"/>
        <v>32443.92</v>
      </c>
      <c r="G41" s="22">
        <f t="shared" si="20"/>
        <v>34387.68</v>
      </c>
      <c r="H41" s="22">
        <f t="shared" si="20"/>
        <v>36331.439999999995</v>
      </c>
      <c r="I41" s="23">
        <f t="shared" si="20"/>
        <v>38275.2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heet="1"/>
  <mergeCells count="15">
    <mergeCell ref="B41:C41"/>
    <mergeCell ref="B2:I2"/>
    <mergeCell ref="B11:I11"/>
    <mergeCell ref="B10:C10"/>
    <mergeCell ref="B20:C20"/>
    <mergeCell ref="B23:C23"/>
    <mergeCell ref="B24:C24"/>
    <mergeCell ref="B25:I25"/>
    <mergeCell ref="B31:I31"/>
    <mergeCell ref="B37:I37"/>
    <mergeCell ref="B36:C36"/>
    <mergeCell ref="B35:C35"/>
    <mergeCell ref="B34:C34"/>
    <mergeCell ref="B33:C33"/>
    <mergeCell ref="B32:C3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IUT du Limousin</Manager>
  <Company>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DES CHARGES DE PERSONNEL</dc:title>
  <dc:subject/>
  <dc:creator>Antraigue Daniel</dc:creator>
  <cp:keywords/>
  <dc:description/>
  <cp:lastModifiedBy>Carlos JANUARIO</cp:lastModifiedBy>
  <cp:lastPrinted>2012-04-12T09:22:57Z</cp:lastPrinted>
  <dcterms:created xsi:type="dcterms:W3CDTF">2004-05-13T05:59:05Z</dcterms:created>
  <dcterms:modified xsi:type="dcterms:W3CDTF">2012-04-17T18:03:52Z</dcterms:modified>
  <cp:category/>
  <cp:version/>
  <cp:contentType/>
  <cp:contentStatus/>
</cp:coreProperties>
</file>