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45" windowWidth="11595" windowHeight="8700" activeTab="0"/>
  </bookViews>
  <sheets>
    <sheet name="Correction" sheetId="1" r:id="rId1"/>
  </sheets>
  <definedNames/>
  <calcPr fullCalcOnLoad="1"/>
</workbook>
</file>

<file path=xl/sharedStrings.xml><?xml version="1.0" encoding="utf-8"?>
<sst xmlns="http://schemas.openxmlformats.org/spreadsheetml/2006/main" count="68" uniqueCount="37">
  <si>
    <t>BUDGET DE TVA DU 1er SEMESTRE</t>
  </si>
  <si>
    <t>INFORMATION EXTRAITES DES DIFFERENTS BUDGETS</t>
  </si>
  <si>
    <t>Eléments</t>
  </si>
  <si>
    <t>J</t>
  </si>
  <si>
    <t>F</t>
  </si>
  <si>
    <t>M</t>
  </si>
  <si>
    <t>A</t>
  </si>
  <si>
    <t>Ventes HT</t>
  </si>
  <si>
    <t>Achats de biens et de services HT</t>
  </si>
  <si>
    <t>Acquisitions d'immobilisations HT</t>
  </si>
  <si>
    <t>TVA collectée</t>
  </si>
  <si>
    <t xml:space="preserve"> - TVA déductible sur ABS</t>
  </si>
  <si>
    <t xml:space="preserve"> - TVA déductible sur immobilisations</t>
  </si>
  <si>
    <t xml:space="preserve"> - Crédit de TVA reporté</t>
  </si>
  <si>
    <t xml:space="preserve"> = TVA nette due (ou crédit de TVA)</t>
  </si>
  <si>
    <t>Bilan</t>
  </si>
  <si>
    <t>% TVA</t>
  </si>
  <si>
    <t>BUDGET DES VENTES</t>
  </si>
  <si>
    <t>Cumul HT</t>
  </si>
  <si>
    <t>TVA collectée sur ventes</t>
  </si>
  <si>
    <t>Ventes TTC</t>
  </si>
  <si>
    <t>Cumul  ventes TTC</t>
  </si>
  <si>
    <t>BUDGET DES ACHATS</t>
  </si>
  <si>
    <t>Achats HT</t>
  </si>
  <si>
    <t>TVA déductible sur achats</t>
  </si>
  <si>
    <t>Achats TTC</t>
  </si>
  <si>
    <t>Cumul  achats TTC</t>
  </si>
  <si>
    <t>ò</t>
  </si>
  <si>
    <t>Décaissement ou report :</t>
  </si>
  <si>
    <t>Février</t>
  </si>
  <si>
    <t>Mars</t>
  </si>
  <si>
    <t>Avril</t>
  </si>
  <si>
    <t>Mai</t>
  </si>
  <si>
    <t>Juin</t>
  </si>
  <si>
    <t>Juillet</t>
  </si>
  <si>
    <t>Dettes</t>
  </si>
  <si>
    <t>fiscales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</si>
</sst>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2"/>
      <name val="Wingdings"/>
      <family val="0"/>
    </font>
    <font>
      <b/>
      <sz val="12"/>
      <color indexed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0" fontId="1" fillId="0" borderId="19" xfId="0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0" fontId="1" fillId="0" borderId="21" xfId="0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3" fillId="34" borderId="26" xfId="0" applyFont="1" applyFill="1" applyBorder="1" applyAlignment="1">
      <alignment horizontal="center"/>
    </xf>
    <xf numFmtId="3" fontId="1" fillId="0" borderId="29" xfId="0" applyNumberFormat="1" applyFont="1" applyFill="1" applyBorder="1" applyAlignment="1" applyProtection="1">
      <alignment/>
      <protection locked="0"/>
    </xf>
    <xf numFmtId="3" fontId="1" fillId="0" borderId="22" xfId="0" applyNumberFormat="1" applyFont="1" applyFill="1" applyBorder="1" applyAlignment="1" applyProtection="1">
      <alignment/>
      <protection locked="0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1" fillId="0" borderId="32" xfId="0" applyFont="1" applyBorder="1" applyAlignment="1">
      <alignment/>
    </xf>
    <xf numFmtId="0" fontId="41" fillId="0" borderId="30" xfId="0" applyFont="1" applyBorder="1" applyAlignment="1">
      <alignment horizontal="center"/>
    </xf>
    <xf numFmtId="0" fontId="41" fillId="0" borderId="31" xfId="0" applyFont="1" applyBorder="1" applyAlignment="1">
      <alignment horizontal="center"/>
    </xf>
    <xf numFmtId="0" fontId="41" fillId="0" borderId="32" xfId="0" applyFont="1" applyBorder="1" applyAlignment="1">
      <alignment horizontal="center"/>
    </xf>
    <xf numFmtId="3" fontId="1" fillId="0" borderId="33" xfId="0" applyNumberFormat="1" applyFont="1" applyFill="1" applyBorder="1" applyAlignment="1" applyProtection="1">
      <alignment/>
      <protection locked="0"/>
    </xf>
    <xf numFmtId="0" fontId="1" fillId="0" borderId="34" xfId="0" applyFont="1" applyBorder="1" applyAlignment="1">
      <alignment/>
    </xf>
    <xf numFmtId="3" fontId="1" fillId="0" borderId="10" xfId="0" applyNumberFormat="1" applyFont="1" applyFill="1" applyBorder="1" applyAlignment="1" applyProtection="1">
      <alignment/>
      <protection locked="0"/>
    </xf>
    <xf numFmtId="3" fontId="1" fillId="0" borderId="35" xfId="0" applyNumberFormat="1" applyFont="1" applyFill="1" applyBorder="1" applyAlignment="1" applyProtection="1">
      <alignment/>
      <protection locked="0"/>
    </xf>
    <xf numFmtId="0" fontId="3" fillId="0" borderId="34" xfId="0" applyFont="1" applyBorder="1" applyAlignment="1">
      <alignment/>
    </xf>
    <xf numFmtId="3" fontId="3" fillId="0" borderId="10" xfId="0" applyNumberFormat="1" applyFont="1" applyFill="1" applyBorder="1" applyAlignment="1" applyProtection="1">
      <alignment/>
      <protection locked="0"/>
    </xf>
    <xf numFmtId="3" fontId="3" fillId="0" borderId="35" xfId="0" applyNumberFormat="1" applyFont="1" applyFill="1" applyBorder="1" applyAlignment="1" applyProtection="1">
      <alignment/>
      <protection locked="0"/>
    </xf>
    <xf numFmtId="0" fontId="3" fillId="0" borderId="28" xfId="0" applyFont="1" applyBorder="1" applyAlignment="1">
      <alignment/>
    </xf>
    <xf numFmtId="3" fontId="3" fillId="0" borderId="22" xfId="0" applyNumberFormat="1" applyFont="1" applyFill="1" applyBorder="1" applyAlignment="1" applyProtection="1">
      <alignment/>
      <protection locked="0"/>
    </xf>
    <xf numFmtId="3" fontId="3" fillId="0" borderId="36" xfId="0" applyNumberFormat="1" applyFont="1" applyFill="1" applyBorder="1" applyAlignment="1" applyProtection="1">
      <alignment/>
      <protection locked="0"/>
    </xf>
    <xf numFmtId="0" fontId="2" fillId="0" borderId="32" xfId="0" applyFont="1" applyBorder="1" applyAlignment="1">
      <alignment horizontal="center"/>
    </xf>
    <xf numFmtId="0" fontId="1" fillId="0" borderId="37" xfId="0" applyFont="1" applyBorder="1" applyAlignment="1">
      <alignment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40" xfId="0" applyFont="1" applyBorder="1" applyAlignment="1">
      <alignment/>
    </xf>
    <xf numFmtId="0" fontId="1" fillId="0" borderId="23" xfId="0" applyFont="1" applyBorder="1" applyAlignment="1">
      <alignment horizontal="center"/>
    </xf>
    <xf numFmtId="9" fontId="1" fillId="0" borderId="33" xfId="50" applyFont="1" applyFill="1" applyBorder="1" applyAlignment="1">
      <alignment horizontal="center"/>
    </xf>
    <xf numFmtId="9" fontId="1" fillId="0" borderId="36" xfId="5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3"/>
  <sheetViews>
    <sheetView showGridLines="0" showZeros="0" tabSelected="1" zoomScalePageLayoutView="0" workbookViewId="0" topLeftCell="A1">
      <selection activeCell="N15" sqref="N15"/>
    </sheetView>
  </sheetViews>
  <sheetFormatPr defaultColWidth="11.421875" defaultRowHeight="12.75"/>
  <cols>
    <col min="1" max="1" width="3.7109375" style="1" customWidth="1"/>
    <col min="2" max="2" width="34.140625" style="1" bestFit="1" customWidth="1"/>
    <col min="3" max="9" width="9.7109375" style="1" customWidth="1"/>
    <col min="10" max="16384" width="11.421875" style="1" customWidth="1"/>
  </cols>
  <sheetData>
    <row r="1" ht="16.5" thickBot="1"/>
    <row r="2" spans="2:9" ht="16.5" thickBot="1">
      <c r="B2" s="25" t="s">
        <v>1</v>
      </c>
      <c r="C2" s="26"/>
      <c r="D2" s="26"/>
      <c r="E2" s="26"/>
      <c r="F2" s="26"/>
      <c r="G2" s="26"/>
      <c r="H2" s="26"/>
      <c r="I2" s="27"/>
    </row>
    <row r="3" spans="2:9" ht="15.75">
      <c r="B3" s="17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5</v>
      </c>
      <c r="H3" s="18" t="s">
        <v>3</v>
      </c>
      <c r="I3" s="22" t="s">
        <v>16</v>
      </c>
    </row>
    <row r="4" spans="2:9" ht="15.75">
      <c r="B4" s="20" t="s">
        <v>7</v>
      </c>
      <c r="C4" s="23">
        <v>120000</v>
      </c>
      <c r="D4" s="23">
        <v>140000</v>
      </c>
      <c r="E4" s="23">
        <v>130000</v>
      </c>
      <c r="F4" s="23">
        <v>150000</v>
      </c>
      <c r="G4" s="23">
        <v>120000</v>
      </c>
      <c r="H4" s="23">
        <v>160000</v>
      </c>
      <c r="I4" s="50">
        <v>0.2</v>
      </c>
    </row>
    <row r="5" spans="2:9" ht="15.75">
      <c r="B5" s="20" t="s">
        <v>8</v>
      </c>
      <c r="C5" s="23">
        <v>60000</v>
      </c>
      <c r="D5" s="23">
        <v>80000</v>
      </c>
      <c r="E5" s="23">
        <v>70000</v>
      </c>
      <c r="F5" s="23">
        <v>80000</v>
      </c>
      <c r="G5" s="23">
        <v>90000</v>
      </c>
      <c r="H5" s="23">
        <v>100000</v>
      </c>
      <c r="I5" s="50">
        <v>0.2</v>
      </c>
    </row>
    <row r="6" spans="2:9" ht="16.5" thickBot="1">
      <c r="B6" s="21" t="s">
        <v>9</v>
      </c>
      <c r="C6" s="24"/>
      <c r="D6" s="24"/>
      <c r="E6" s="24">
        <v>80000</v>
      </c>
      <c r="F6" s="24"/>
      <c r="G6" s="24">
        <v>20000</v>
      </c>
      <c r="H6" s="24"/>
      <c r="I6" s="51">
        <v>0.2</v>
      </c>
    </row>
    <row r="7" ht="16.5" thickBot="1"/>
    <row r="8" spans="2:8" ht="16.5" thickBot="1">
      <c r="B8" s="28" t="s">
        <v>17</v>
      </c>
      <c r="C8" s="29"/>
      <c r="D8" s="29"/>
      <c r="E8" s="29"/>
      <c r="F8" s="29"/>
      <c r="G8" s="29"/>
      <c r="H8" s="30"/>
    </row>
    <row r="9" spans="2:8" ht="15.75">
      <c r="B9" s="17" t="s">
        <v>2</v>
      </c>
      <c r="C9" s="18" t="s">
        <v>3</v>
      </c>
      <c r="D9" s="18" t="s">
        <v>4</v>
      </c>
      <c r="E9" s="18" t="s">
        <v>5</v>
      </c>
      <c r="F9" s="18" t="s">
        <v>6</v>
      </c>
      <c r="G9" s="18" t="s">
        <v>5</v>
      </c>
      <c r="H9" s="19" t="s">
        <v>3</v>
      </c>
    </row>
    <row r="10" spans="2:8" ht="15.75">
      <c r="B10" s="20" t="s">
        <v>7</v>
      </c>
      <c r="C10" s="23">
        <f>C4</f>
        <v>120000</v>
      </c>
      <c r="D10" s="23">
        <f>D4</f>
        <v>140000</v>
      </c>
      <c r="E10" s="23">
        <f>E4</f>
        <v>130000</v>
      </c>
      <c r="F10" s="23">
        <f>F4</f>
        <v>150000</v>
      </c>
      <c r="G10" s="23">
        <f>G4</f>
        <v>120000</v>
      </c>
      <c r="H10" s="31">
        <f>H4</f>
        <v>160000</v>
      </c>
    </row>
    <row r="11" spans="2:8" ht="15.75">
      <c r="B11" s="20" t="s">
        <v>18</v>
      </c>
      <c r="C11" s="23">
        <f>C10</f>
        <v>120000</v>
      </c>
      <c r="D11" s="23">
        <f>C11+D10</f>
        <v>260000</v>
      </c>
      <c r="E11" s="23">
        <f>D11+E10</f>
        <v>390000</v>
      </c>
      <c r="F11" s="23">
        <f>E11+F10</f>
        <v>540000</v>
      </c>
      <c r="G11" s="23">
        <f>F11+G10</f>
        <v>660000</v>
      </c>
      <c r="H11" s="31">
        <f>G11+H10</f>
        <v>820000</v>
      </c>
    </row>
    <row r="12" spans="2:8" ht="15.75">
      <c r="B12" s="32" t="s">
        <v>19</v>
      </c>
      <c r="C12" s="33">
        <f>C10*$I$4</f>
        <v>24000</v>
      </c>
      <c r="D12" s="33">
        <f>D10*$I$4</f>
        <v>28000</v>
      </c>
      <c r="E12" s="33">
        <f>E10*$I$4</f>
        <v>26000</v>
      </c>
      <c r="F12" s="33">
        <f>F10*$I$4</f>
        <v>30000</v>
      </c>
      <c r="G12" s="33">
        <f>G10*$I$4</f>
        <v>24000</v>
      </c>
      <c r="H12" s="34">
        <f>H10*$I$4</f>
        <v>32000</v>
      </c>
    </row>
    <row r="13" spans="2:8" ht="15.75">
      <c r="B13" s="35" t="s">
        <v>20</v>
      </c>
      <c r="C13" s="36">
        <f>C10+C12</f>
        <v>144000</v>
      </c>
      <c r="D13" s="36">
        <f>D10+D12</f>
        <v>168000</v>
      </c>
      <c r="E13" s="36">
        <f>E10+E12</f>
        <v>156000</v>
      </c>
      <c r="F13" s="36">
        <f>F10+F12</f>
        <v>180000</v>
      </c>
      <c r="G13" s="36">
        <f>G10+G12</f>
        <v>144000</v>
      </c>
      <c r="H13" s="37">
        <f>H10+H12</f>
        <v>192000</v>
      </c>
    </row>
    <row r="14" spans="2:8" ht="16.5" thickBot="1">
      <c r="B14" s="38" t="s">
        <v>21</v>
      </c>
      <c r="C14" s="39">
        <f>C13</f>
        <v>144000</v>
      </c>
      <c r="D14" s="39">
        <f>C14+D13</f>
        <v>312000</v>
      </c>
      <c r="E14" s="39">
        <f>D14+E13</f>
        <v>468000</v>
      </c>
      <c r="F14" s="39">
        <f>E14+F13</f>
        <v>648000</v>
      </c>
      <c r="G14" s="39">
        <f>F14+G13</f>
        <v>792000</v>
      </c>
      <c r="H14" s="40">
        <f>G14+H13</f>
        <v>984000</v>
      </c>
    </row>
    <row r="15" ht="16.5" thickBot="1"/>
    <row r="16" spans="2:8" ht="16.5" thickBot="1">
      <c r="B16" s="28" t="s">
        <v>22</v>
      </c>
      <c r="C16" s="29"/>
      <c r="D16" s="29"/>
      <c r="E16" s="29"/>
      <c r="F16" s="29"/>
      <c r="G16" s="29"/>
      <c r="H16" s="30"/>
    </row>
    <row r="17" spans="2:8" ht="15.75">
      <c r="B17" s="17" t="s">
        <v>2</v>
      </c>
      <c r="C17" s="18" t="s">
        <v>3</v>
      </c>
      <c r="D17" s="18" t="s">
        <v>4</v>
      </c>
      <c r="E17" s="18" t="s">
        <v>5</v>
      </c>
      <c r="F17" s="18" t="s">
        <v>6</v>
      </c>
      <c r="G17" s="18" t="s">
        <v>5</v>
      </c>
      <c r="H17" s="19" t="s">
        <v>3</v>
      </c>
    </row>
    <row r="18" spans="2:8" ht="15.75">
      <c r="B18" s="20" t="s">
        <v>23</v>
      </c>
      <c r="C18" s="23">
        <f>C5</f>
        <v>60000</v>
      </c>
      <c r="D18" s="23">
        <f>D5</f>
        <v>80000</v>
      </c>
      <c r="E18" s="23">
        <f>E5</f>
        <v>70000</v>
      </c>
      <c r="F18" s="23">
        <f>F5</f>
        <v>80000</v>
      </c>
      <c r="G18" s="23">
        <f>G5</f>
        <v>90000</v>
      </c>
      <c r="H18" s="31">
        <f>H5</f>
        <v>100000</v>
      </c>
    </row>
    <row r="19" spans="2:8" ht="15.75">
      <c r="B19" s="20" t="s">
        <v>18</v>
      </c>
      <c r="C19" s="23">
        <f>C18</f>
        <v>60000</v>
      </c>
      <c r="D19" s="23">
        <f>C19+D18</f>
        <v>140000</v>
      </c>
      <c r="E19" s="23">
        <f>D19+E18</f>
        <v>210000</v>
      </c>
      <c r="F19" s="23">
        <f>E19+F18</f>
        <v>290000</v>
      </c>
      <c r="G19" s="23">
        <f>F19+G18</f>
        <v>380000</v>
      </c>
      <c r="H19" s="31">
        <f>G19+H18</f>
        <v>480000</v>
      </c>
    </row>
    <row r="20" spans="2:8" ht="15.75">
      <c r="B20" s="32" t="s">
        <v>24</v>
      </c>
      <c r="C20" s="33">
        <f>C18*$I$5</f>
        <v>12000</v>
      </c>
      <c r="D20" s="33">
        <f>D18*$I$5</f>
        <v>16000</v>
      </c>
      <c r="E20" s="33">
        <f>E18*$I$5</f>
        <v>14000</v>
      </c>
      <c r="F20" s="33">
        <f>F18*$I$5</f>
        <v>16000</v>
      </c>
      <c r="G20" s="33">
        <f>G18*$I$5</f>
        <v>18000</v>
      </c>
      <c r="H20" s="34">
        <f>H18*$I$5</f>
        <v>20000</v>
      </c>
    </row>
    <row r="21" spans="2:8" ht="15.75">
      <c r="B21" s="35" t="s">
        <v>25</v>
      </c>
      <c r="C21" s="36">
        <f>C18+C20</f>
        <v>72000</v>
      </c>
      <c r="D21" s="36">
        <f>D18+D20</f>
        <v>96000</v>
      </c>
      <c r="E21" s="36">
        <f>E18+E20</f>
        <v>84000</v>
      </c>
      <c r="F21" s="36">
        <f>F18+F20</f>
        <v>96000</v>
      </c>
      <c r="G21" s="36">
        <f>G18+G20</f>
        <v>108000</v>
      </c>
      <c r="H21" s="37">
        <f>H18+H20</f>
        <v>120000</v>
      </c>
    </row>
    <row r="22" spans="2:8" ht="16.5" thickBot="1">
      <c r="B22" s="38" t="s">
        <v>26</v>
      </c>
      <c r="C22" s="39">
        <f>C21</f>
        <v>72000</v>
      </c>
      <c r="D22" s="39">
        <f>C22+D21</f>
        <v>168000</v>
      </c>
      <c r="E22" s="39">
        <f>D22+E21</f>
        <v>252000</v>
      </c>
      <c r="F22" s="39">
        <f>E22+F21</f>
        <v>348000</v>
      </c>
      <c r="G22" s="39">
        <f>F22+G21</f>
        <v>456000</v>
      </c>
      <c r="H22" s="40">
        <f>G22+H21</f>
        <v>576000</v>
      </c>
    </row>
    <row r="23" ht="16.5" thickBot="1"/>
    <row r="24" spans="2:9" ht="16.5" thickBot="1">
      <c r="B24" s="25" t="s">
        <v>0</v>
      </c>
      <c r="C24" s="26"/>
      <c r="D24" s="26"/>
      <c r="E24" s="26"/>
      <c r="F24" s="26"/>
      <c r="G24" s="26"/>
      <c r="H24" s="26"/>
      <c r="I24" s="41"/>
    </row>
    <row r="25" spans="2:9" ht="15.75">
      <c r="B25" s="5" t="s">
        <v>2</v>
      </c>
      <c r="C25" s="6" t="s">
        <v>3</v>
      </c>
      <c r="D25" s="6" t="s">
        <v>4</v>
      </c>
      <c r="E25" s="6" t="s">
        <v>5</v>
      </c>
      <c r="F25" s="6" t="s">
        <v>6</v>
      </c>
      <c r="G25" s="6" t="s">
        <v>5</v>
      </c>
      <c r="H25" s="6" t="s">
        <v>3</v>
      </c>
      <c r="I25" s="7" t="s">
        <v>15</v>
      </c>
    </row>
    <row r="26" spans="2:10" ht="15.75">
      <c r="B26" s="8" t="s">
        <v>10</v>
      </c>
      <c r="C26" s="2">
        <f>IF(C4="",0,C4*$I$4)</f>
        <v>24000</v>
      </c>
      <c r="D26" s="2">
        <f>IF(D4="",0,D4*$I$4)</f>
        <v>28000</v>
      </c>
      <c r="E26" s="2">
        <f>IF(E4="",0,E4*$I$4)</f>
        <v>26000</v>
      </c>
      <c r="F26" s="2">
        <f>IF(F4="",0,F4*$I$4)</f>
        <v>30000</v>
      </c>
      <c r="G26" s="2">
        <f>IF(G4="",0,G4*$I$4)</f>
        <v>24000</v>
      </c>
      <c r="H26" s="2">
        <f>IF(H4="",0,H4*$I$4)</f>
        <v>32000</v>
      </c>
      <c r="I26" s="9"/>
      <c r="J26" s="4"/>
    </row>
    <row r="27" spans="2:10" ht="15.75">
      <c r="B27" s="10" t="s">
        <v>11</v>
      </c>
      <c r="C27" s="3">
        <f>IF(C5="",0,C5*$I$5)</f>
        <v>12000</v>
      </c>
      <c r="D27" s="3">
        <f>IF(D5="",0,D5*$I$5)</f>
        <v>16000</v>
      </c>
      <c r="E27" s="3">
        <f>IF(E5="",0,E5*$I$5)</f>
        <v>14000</v>
      </c>
      <c r="F27" s="3">
        <f>IF(F5="",0,F5*$I$5)</f>
        <v>16000</v>
      </c>
      <c r="G27" s="3">
        <f>IF(G5="",0,G5*$I$5)</f>
        <v>18000</v>
      </c>
      <c r="H27" s="3">
        <f>IF(H5="",0,H5*$I$5)</f>
        <v>20000</v>
      </c>
      <c r="I27" s="11"/>
      <c r="J27" s="4"/>
    </row>
    <row r="28" spans="2:10" ht="15.75">
      <c r="B28" s="10" t="s">
        <v>12</v>
      </c>
      <c r="C28" s="3">
        <f>IF(C6="",0,C6*$I$6)</f>
        <v>0</v>
      </c>
      <c r="D28" s="3">
        <f>IF(D6="",0,D6*$I$6)</f>
        <v>0</v>
      </c>
      <c r="E28" s="3">
        <f>IF(E6="",0,E6*$I$6)</f>
        <v>16000</v>
      </c>
      <c r="F28" s="3">
        <f>IF(F6="",0,F6*$I$6)</f>
        <v>0</v>
      </c>
      <c r="G28" s="3">
        <f>IF(G6="",0,G6*$I$6)</f>
        <v>4000</v>
      </c>
      <c r="H28" s="3">
        <f>IF(H6="",0,H6*$I$6)</f>
        <v>0</v>
      </c>
      <c r="I28" s="11"/>
      <c r="J28" s="4"/>
    </row>
    <row r="29" spans="2:10" ht="15.75">
      <c r="B29" s="12" t="s">
        <v>13</v>
      </c>
      <c r="C29" s="3"/>
      <c r="D29" s="3">
        <f>IF(C30="","",IF(C30&lt;0,C30*(-1),0))</f>
        <v>0</v>
      </c>
      <c r="E29" s="3">
        <f>IF(D30="","",IF(D30&lt;0,D30*(-1),0))</f>
        <v>0</v>
      </c>
      <c r="F29" s="3">
        <f>IF(E30="","",IF(E30&lt;0,E30*(-1),0))</f>
        <v>4000</v>
      </c>
      <c r="G29" s="3">
        <f>IF(F30="","",IF(F30&lt;0,F30*(-1),0))</f>
        <v>0</v>
      </c>
      <c r="H29" s="3">
        <f>IF(G30="","",IF(G30&lt;0,G30*(-1),0))</f>
        <v>0</v>
      </c>
      <c r="I29" s="13"/>
      <c r="J29" s="4"/>
    </row>
    <row r="30" spans="2:9" ht="16.5" thickBot="1">
      <c r="B30" s="14" t="s">
        <v>14</v>
      </c>
      <c r="C30" s="15">
        <f>IF(AND(C26="",C27="",C28="",C29=""),0,C26-C27-C28-C29)</f>
        <v>12000</v>
      </c>
      <c r="D30" s="15">
        <f>IF(AND(D26="",D27="",D28="",D29=""),"",D26-D27-D28-D29)</f>
        <v>12000</v>
      </c>
      <c r="E30" s="15">
        <f>IF(AND(E26="",E27="",E28="",E29=""),"",E26-E27-E28-E29)</f>
        <v>-4000</v>
      </c>
      <c r="F30" s="15">
        <f>IF(AND(F26="",F27="",F28="",F29=""),"",F26-F27-F28-F29)</f>
        <v>10000</v>
      </c>
      <c r="G30" s="15">
        <f>IF(AND(G26="",G27="",G28="",G29=""),"",G26-G27-G28-G29)</f>
        <v>2000</v>
      </c>
      <c r="H30" s="15">
        <f>IF(AND(H26="",H27="",H28="",H29=""),"",H26-H27-H28-H29)</f>
        <v>12000</v>
      </c>
      <c r="I30" s="16">
        <f>IF(H30="","",H30)</f>
        <v>12000</v>
      </c>
    </row>
    <row r="31" spans="2:9" ht="15.75">
      <c r="B31" s="42"/>
      <c r="C31" s="43" t="s">
        <v>27</v>
      </c>
      <c r="D31" s="43" t="s">
        <v>27</v>
      </c>
      <c r="E31" s="43" t="s">
        <v>27</v>
      </c>
      <c r="F31" s="43" t="s">
        <v>27</v>
      </c>
      <c r="G31" s="43" t="s">
        <v>27</v>
      </c>
      <c r="H31" s="43" t="s">
        <v>27</v>
      </c>
      <c r="I31" s="44" t="s">
        <v>27</v>
      </c>
    </row>
    <row r="32" spans="2:9" ht="15.75">
      <c r="B32" s="45" t="s">
        <v>28</v>
      </c>
      <c r="C32" s="46" t="s">
        <v>29</v>
      </c>
      <c r="D32" s="46" t="s">
        <v>30</v>
      </c>
      <c r="E32" s="46" t="s">
        <v>31</v>
      </c>
      <c r="F32" s="46" t="s">
        <v>32</v>
      </c>
      <c r="G32" s="46" t="s">
        <v>33</v>
      </c>
      <c r="H32" s="46" t="s">
        <v>34</v>
      </c>
      <c r="I32" s="47" t="s">
        <v>35</v>
      </c>
    </row>
    <row r="33" spans="2:9" ht="16.5" thickBot="1">
      <c r="B33" s="14"/>
      <c r="C33" s="48"/>
      <c r="D33" s="48"/>
      <c r="E33" s="48"/>
      <c r="F33" s="48"/>
      <c r="G33" s="48"/>
      <c r="H33" s="48"/>
      <c r="I33" s="49" t="s">
        <v>36</v>
      </c>
    </row>
  </sheetData>
  <sheetProtection sheet="1" objects="1" scenarios="1"/>
  <mergeCells count="4">
    <mergeCell ref="B2:H2"/>
    <mergeCell ref="B24:I24"/>
    <mergeCell ref="B8:H8"/>
    <mergeCell ref="B16:H16"/>
  </mergeCells>
  <conditionalFormatting sqref="C30:I30">
    <cfRule type="cellIs" priority="1" dxfId="0" operator="lessThan" stopIfTrue="1">
      <formula>0</formula>
    </cfRule>
  </conditionalFormatting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technicien</cp:lastModifiedBy>
  <dcterms:created xsi:type="dcterms:W3CDTF">2006-01-24T06:49:00Z</dcterms:created>
  <dcterms:modified xsi:type="dcterms:W3CDTF">2015-06-09T18:42:50Z</dcterms:modified>
  <cp:category/>
  <cp:version/>
  <cp:contentType/>
  <cp:contentStatus/>
</cp:coreProperties>
</file>