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5" yWindow="135" windowWidth="13245" windowHeight="7785" activeTab="0"/>
  </bookViews>
  <sheets>
    <sheet name="Balance" sheetId="1" r:id="rId1"/>
    <sheet name="Bilan comptable" sheetId="2" r:id="rId2"/>
    <sheet name="Bilans fonctionnels" sheetId="3" r:id="rId3"/>
    <sheet name="Analyse des bilans fonctionnels" sheetId="4" r:id="rId4"/>
    <sheet name="Tableau de financement 1" sheetId="5" r:id="rId5"/>
    <sheet name="Tableau de financement 2" sheetId="6" r:id="rId6"/>
  </sheets>
  <definedNames/>
  <calcPr fullCalcOnLoad="1"/>
</workbook>
</file>

<file path=xl/sharedStrings.xml><?xml version="1.0" encoding="utf-8"?>
<sst xmlns="http://schemas.openxmlformats.org/spreadsheetml/2006/main" count="175" uniqueCount="140">
  <si>
    <t>N</t>
  </si>
  <si>
    <t>N-1</t>
  </si>
  <si>
    <t>ressources stables</t>
  </si>
  <si>
    <t>-</t>
  </si>
  <si>
    <t>=</t>
  </si>
  <si>
    <t>FRNG</t>
  </si>
  <si>
    <t>BFRE</t>
  </si>
  <si>
    <t>BFRHE</t>
  </si>
  <si>
    <t>TN</t>
  </si>
  <si>
    <t>Soldes débiteurs</t>
  </si>
  <si>
    <t>Soldes créditeurs</t>
  </si>
  <si>
    <t>Totaux</t>
  </si>
  <si>
    <t>ACTIF</t>
  </si>
  <si>
    <t>Brut N</t>
  </si>
  <si>
    <t>Net N</t>
  </si>
  <si>
    <t>Brut N-1</t>
  </si>
  <si>
    <t>Net N-1</t>
  </si>
  <si>
    <t>PASSIF</t>
  </si>
  <si>
    <t>Actif immobilisé</t>
  </si>
  <si>
    <t>Capitaux propres</t>
  </si>
  <si>
    <t>Concessions, brevets, logiciels</t>
  </si>
  <si>
    <t>Capital social</t>
  </si>
  <si>
    <t>Terrain</t>
  </si>
  <si>
    <t>Prime d'émission</t>
  </si>
  <si>
    <t>Constructions</t>
  </si>
  <si>
    <t>Réserve légale</t>
  </si>
  <si>
    <t>Inst. tech., mat. et out. industriels</t>
  </si>
  <si>
    <t>Réserves statutaires</t>
  </si>
  <si>
    <t>Autres immob. corporelles</t>
  </si>
  <si>
    <t>Report à nouveau</t>
  </si>
  <si>
    <t>Autres participations</t>
  </si>
  <si>
    <t>Résultat de l'exercice</t>
  </si>
  <si>
    <t>Prêts</t>
  </si>
  <si>
    <t>Total I</t>
  </si>
  <si>
    <t>Provisions pour risques et charges</t>
  </si>
  <si>
    <t>Actif circulant</t>
  </si>
  <si>
    <t>Total II</t>
  </si>
  <si>
    <t>Stocks de marchandises</t>
  </si>
  <si>
    <t>Dettes</t>
  </si>
  <si>
    <t>Créances clients et cptes rattachés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</si>
  <si>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</si>
  <si>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</si>
  <si>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</si>
  <si>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</si>
  <si>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</si>
  <si>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</si>
  <si>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</si>
  <si>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III</t>
  </si>
  <si>
    <t>TOTAL GENERAL</t>
  </si>
  <si>
    <t>Vérification : FRNG = BFRE+BFRHE+TN</t>
  </si>
  <si>
    <t>BFR TOTAL</t>
  </si>
  <si>
    <t>Amort./ dépr</t>
  </si>
  <si>
    <t>Créances diverses</t>
  </si>
  <si>
    <t>Emprunts auprès éts de crédit (1)</t>
  </si>
  <si>
    <t>Charges constatées d'avance (*)</t>
  </si>
  <si>
    <t>Produits constatés d'avance (*)</t>
  </si>
  <si>
    <t>(*) d'exploitation</t>
  </si>
  <si>
    <t>Avances et acomptes versés</t>
  </si>
  <si>
    <t>Variations</t>
  </si>
  <si>
    <t>Dettes diverses</t>
  </si>
  <si>
    <t>EMPLOIS</t>
  </si>
  <si>
    <t>Montants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</si>
  <si>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</si>
  <si>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</si>
  <si>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</si>
  <si>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</si>
  <si>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</si>
  <si>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Immobilisations incorporelles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</si>
  <si>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</si>
  <si>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</si>
  <si>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</si>
  <si>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</si>
  <si>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</si>
  <si>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</si>
  <si>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</si>
  <si>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financières</t>
  </si>
  <si>
    <t>Réductions des capitaux propres</t>
  </si>
  <si>
    <t>Augmentation des capitaux propres</t>
  </si>
  <si>
    <t>Augmentation de capital ou apports</t>
  </si>
  <si>
    <t>Augmentation des autres capitaux propres</t>
  </si>
  <si>
    <t>Remboursements des dettes financières</t>
  </si>
  <si>
    <t>Augmentation des dettes financières</t>
  </si>
  <si>
    <t>Total des emplois</t>
  </si>
  <si>
    <t>Total des ressources</t>
  </si>
  <si>
    <t>Variation du fonds de roulement net global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</si>
  <si>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</si>
  <si>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</si>
  <si>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</si>
  <si>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</si>
  <si>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</si>
  <si>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</si>
  <si>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</si>
  <si>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</si>
  <si>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Créances clients, comptes rattachés</t>
  </si>
  <si>
    <t>et autres créances d'exploitation</t>
  </si>
  <si>
    <t>Variations des dettes d'exploitation</t>
  </si>
  <si>
    <t>Avances, acomptes reçus sur commandes en cours</t>
  </si>
  <si>
    <t>Dettes fournisseurs, comptes rattachés</t>
  </si>
  <si>
    <t>et autres dettes d'exploitation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</si>
  <si>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</si>
  <si>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</si>
  <si>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</si>
  <si>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</si>
  <si>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</si>
  <si>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</si>
  <si>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Besoins de l'exercice en fonds de roulement</t>
  </si>
  <si>
    <t>ou</t>
  </si>
  <si>
    <t>Dégagement net de fonds de roulement de l'exercice</t>
  </si>
  <si>
    <t>Variation "Trésorerie"</t>
  </si>
  <si>
    <t>Variations des disponibilités</t>
  </si>
  <si>
    <t>Variations des concours bancaires courants</t>
  </si>
  <si>
    <t>et soldes créditeurs de banque</t>
  </si>
  <si>
    <t>C-Variation nette "Trésorerie"</t>
  </si>
  <si>
    <t>(Total A+B+C)</t>
  </si>
  <si>
    <t>Emploi net</t>
  </si>
  <si>
    <t>Ressource nette</t>
  </si>
  <si>
    <t>Exercice : N</t>
  </si>
  <si>
    <t>BARIERES SA - Balance des comptes (en milliers d'euros)</t>
  </si>
  <si>
    <t>Numéros de comptes</t>
  </si>
  <si>
    <t>BARRIERES SA - Bilans (en milliers d'euros) aux 31/12/N et 31/12/N-1</t>
  </si>
  <si>
    <t>(1) Dont concours bancaires courants et soldes créditeurs de banques</t>
  </si>
  <si>
    <t>BARRIERES SA - Bilans fonctionnels aux 31/12/N et 31/12/N-1</t>
  </si>
  <si>
    <t>Emplois stables</t>
  </si>
  <si>
    <t>Actif d'exploitation</t>
  </si>
  <si>
    <t>Actif hors exploitation</t>
  </si>
  <si>
    <t>Trésorerie active</t>
  </si>
  <si>
    <t>Passif d'exploitation</t>
  </si>
  <si>
    <t>Passif hors exploitation</t>
  </si>
  <si>
    <t>Trésorerie passive</t>
  </si>
  <si>
    <t xml:space="preserve">BARRIERES SA - Analyse des bilans fonctionnels </t>
  </si>
  <si>
    <t>Eléments</t>
  </si>
  <si>
    <t>Ressources stables</t>
  </si>
  <si>
    <t>Actif circulant d'exploitation</t>
  </si>
  <si>
    <t>Passif circulant d'exploitation</t>
  </si>
  <si>
    <t>Actif circulant hors exploitation</t>
  </si>
  <si>
    <t>Passif circulant hors exploitation</t>
  </si>
  <si>
    <t>Variation du fonds de roulement net global 
(ressource nette)</t>
  </si>
  <si>
    <t>Variation du fonds de roulement net global 
(emploi net)</t>
  </si>
  <si>
    <t>BARRIERES SA - Tableau de financement II de l'exercice N</t>
  </si>
  <si>
    <t>BARRIERES SA - Tableau de financement I de l'exercice 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</si>
</sst>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51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0070C0"/>
      <name val="Times New Roman"/>
      <family val="1"/>
    </font>
    <font>
      <b/>
      <sz val="11"/>
      <color rgb="FF0070C0"/>
      <name val="Times New Roman"/>
      <family val="1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0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8" borderId="10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4" fontId="8" fillId="33" borderId="11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/>
    </xf>
    <xf numFmtId="4" fontId="8" fillId="33" borderId="14" xfId="0" applyNumberFormat="1" applyFont="1" applyFill="1" applyBorder="1" applyAlignment="1">
      <alignment horizontal="right"/>
    </xf>
    <xf numFmtId="4" fontId="8" fillId="33" borderId="18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8" fillId="10" borderId="11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8" fillId="8" borderId="10" xfId="0" applyFont="1" applyFill="1" applyBorder="1" applyAlignment="1">
      <alignment horizontal="left"/>
    </xf>
    <xf numFmtId="0" fontId="8" fillId="8" borderId="11" xfId="0" applyFont="1" applyFill="1" applyBorder="1" applyAlignment="1">
      <alignment/>
    </xf>
    <xf numFmtId="4" fontId="8" fillId="11" borderId="11" xfId="0" applyNumberFormat="1" applyFont="1" applyFill="1" applyBorder="1" applyAlignment="1">
      <alignment horizontal="right"/>
    </xf>
    <xf numFmtId="4" fontId="8" fillId="13" borderId="11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4" fontId="6" fillId="33" borderId="14" xfId="0" applyNumberFormat="1" applyFont="1" applyFill="1" applyBorder="1" applyAlignment="1">
      <alignment horizontal="right"/>
    </xf>
    <xf numFmtId="4" fontId="6" fillId="33" borderId="0" xfId="0" applyNumberFormat="1" applyFont="1" applyFill="1" applyBorder="1" applyAlignment="1">
      <alignment horizontal="right"/>
    </xf>
    <xf numFmtId="4" fontId="6" fillId="33" borderId="18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6" fillId="0" borderId="14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" fontId="11" fillId="33" borderId="23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11" fillId="33" borderId="18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10" borderId="1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4" fontId="4" fillId="11" borderId="11" xfId="0" applyNumberFormat="1" applyFont="1" applyFill="1" applyBorder="1" applyAlignment="1">
      <alignment horizontal="right"/>
    </xf>
    <xf numFmtId="4" fontId="4" fillId="11" borderId="20" xfId="0" applyNumberFormat="1" applyFont="1" applyFill="1" applyBorder="1" applyAlignment="1">
      <alignment horizontal="right"/>
    </xf>
    <xf numFmtId="4" fontId="4" fillId="13" borderId="20" xfId="0" applyNumberFormat="1" applyFont="1" applyFill="1" applyBorder="1" applyAlignment="1">
      <alignment horizontal="right"/>
    </xf>
    <xf numFmtId="4" fontId="4" fillId="13" borderId="11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4" fontId="3" fillId="0" borderId="18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" fontId="3" fillId="0" borderId="16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4" fillId="10" borderId="12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0" xfId="0" applyFont="1" applyAlignment="1">
      <alignment/>
    </xf>
    <xf numFmtId="0" fontId="6" fillId="0" borderId="18" xfId="0" applyFont="1" applyBorder="1" applyAlignment="1">
      <alignment/>
    </xf>
    <xf numFmtId="4" fontId="8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4" fillId="10" borderId="2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4" fillId="8" borderId="12" xfId="0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4" fillId="2" borderId="11" xfId="0" applyNumberFormat="1" applyFont="1" applyFill="1" applyBorder="1" applyAlignment="1">
      <alignment/>
    </xf>
    <xf numFmtId="4" fontId="4" fillId="5" borderId="10" xfId="0" applyNumberFormat="1" applyFont="1" applyFill="1" applyBorder="1" applyAlignment="1">
      <alignment/>
    </xf>
    <xf numFmtId="4" fontId="4" fillId="5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9" fillId="0" borderId="0" xfId="0" applyNumberFormat="1" applyFont="1" applyAlignment="1">
      <alignment/>
    </xf>
    <xf numFmtId="0" fontId="8" fillId="10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wrapText="1"/>
    </xf>
    <xf numFmtId="0" fontId="8" fillId="8" borderId="11" xfId="0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8" fillId="2" borderId="11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4" fontId="8" fillId="0" borderId="16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1" fontId="3" fillId="10" borderId="11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4" fillId="2" borderId="10" xfId="0" applyFont="1" applyFill="1" applyBorder="1" applyAlignment="1">
      <alignment horizontal="right"/>
    </xf>
    <xf numFmtId="2" fontId="4" fillId="2" borderId="11" xfId="0" applyNumberFormat="1" applyFont="1" applyFill="1" applyBorder="1" applyAlignment="1">
      <alignment/>
    </xf>
    <xf numFmtId="2" fontId="4" fillId="8" borderId="11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2" fontId="4" fillId="8" borderId="18" xfId="0" applyNumberFormat="1" applyFont="1" applyFill="1" applyBorder="1" applyAlignment="1">
      <alignment/>
    </xf>
    <xf numFmtId="2" fontId="4" fillId="8" borderId="14" xfId="0" applyNumberFormat="1" applyFont="1" applyFill="1" applyBorder="1" applyAlignment="1">
      <alignment/>
    </xf>
    <xf numFmtId="2" fontId="4" fillId="8" borderId="16" xfId="0" applyNumberFormat="1" applyFont="1" applyFill="1" applyBorder="1" applyAlignment="1">
      <alignment/>
    </xf>
    <xf numFmtId="0" fontId="4" fillId="0" borderId="17" xfId="0" applyFont="1" applyBorder="1" applyAlignment="1">
      <alignment horizontal="left"/>
    </xf>
    <xf numFmtId="2" fontId="4" fillId="2" borderId="10" xfId="0" applyNumberFormat="1" applyFont="1" applyFill="1" applyBorder="1" applyAlignment="1">
      <alignment/>
    </xf>
    <xf numFmtId="2" fontId="2" fillId="8" borderId="14" xfId="0" applyNumberFormat="1" applyFont="1" applyFill="1" applyBorder="1" applyAlignment="1">
      <alignment/>
    </xf>
    <xf numFmtId="2" fontId="3" fillId="8" borderId="16" xfId="0" applyNumberFormat="1" applyFont="1" applyFill="1" applyBorder="1" applyAlignment="1">
      <alignment/>
    </xf>
    <xf numFmtId="0" fontId="48" fillId="9" borderId="10" xfId="0" applyFont="1" applyFill="1" applyBorder="1" applyAlignment="1">
      <alignment horizontal="center"/>
    </xf>
    <xf numFmtId="0" fontId="48" fillId="9" borderId="20" xfId="0" applyFont="1" applyFill="1" applyBorder="1" applyAlignment="1">
      <alignment horizontal="center"/>
    </xf>
    <xf numFmtId="0" fontId="48" fillId="9" borderId="12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10" borderId="32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9" fillId="9" borderId="10" xfId="0" applyFont="1" applyFill="1" applyBorder="1" applyAlignment="1">
      <alignment horizontal="center" vertical="center"/>
    </xf>
    <xf numFmtId="0" fontId="49" fillId="9" borderId="20" xfId="0" applyFont="1" applyFill="1" applyBorder="1" applyAlignment="1">
      <alignment horizontal="center" vertical="center"/>
    </xf>
    <xf numFmtId="0" fontId="49" fillId="9" borderId="12" xfId="0" applyFont="1" applyFill="1" applyBorder="1" applyAlignment="1">
      <alignment horizontal="center" vertical="center"/>
    </xf>
    <xf numFmtId="0" fontId="48" fillId="9" borderId="10" xfId="0" applyFont="1" applyFill="1" applyBorder="1" applyAlignment="1">
      <alignment horizontal="center" vertical="center"/>
    </xf>
    <xf numFmtId="0" fontId="48" fillId="9" borderId="20" xfId="0" applyFont="1" applyFill="1" applyBorder="1" applyAlignment="1">
      <alignment horizontal="center" vertical="center"/>
    </xf>
    <xf numFmtId="0" fontId="50" fillId="9" borderId="20" xfId="0" applyFont="1" applyFill="1" applyBorder="1" applyAlignment="1">
      <alignment horizontal="center" vertical="center"/>
    </xf>
    <xf numFmtId="0" fontId="50" fillId="9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48" fillId="9" borderId="17" xfId="0" applyFont="1" applyFill="1" applyBorder="1" applyAlignment="1">
      <alignment horizontal="center" vertical="center"/>
    </xf>
    <xf numFmtId="0" fontId="48" fillId="9" borderId="19" xfId="0" applyFont="1" applyFill="1" applyBorder="1" applyAlignment="1">
      <alignment horizontal="center" vertical="center"/>
    </xf>
    <xf numFmtId="0" fontId="50" fillId="9" borderId="19" xfId="0" applyFont="1" applyFill="1" applyBorder="1" applyAlignment="1">
      <alignment/>
    </xf>
    <xf numFmtId="0" fontId="50" fillId="9" borderId="25" xfId="0" applyFont="1" applyFill="1" applyBorder="1" applyAlignment="1">
      <alignment/>
    </xf>
    <xf numFmtId="0" fontId="4" fillId="10" borderId="10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10" fillId="11" borderId="10" xfId="0" applyFont="1" applyFill="1" applyBorder="1" applyAlignment="1">
      <alignment horizontal="right"/>
    </xf>
    <xf numFmtId="0" fontId="10" fillId="11" borderId="12" xfId="0" applyFont="1" applyFill="1" applyBorder="1" applyAlignment="1">
      <alignment horizontal="right"/>
    </xf>
    <xf numFmtId="0" fontId="49" fillId="9" borderId="10" xfId="0" applyFont="1" applyFill="1" applyBorder="1" applyAlignment="1">
      <alignment horizontal="center"/>
    </xf>
    <xf numFmtId="0" fontId="49" fillId="9" borderId="20" xfId="0" applyFont="1" applyFill="1" applyBorder="1" applyAlignment="1">
      <alignment horizontal="center"/>
    </xf>
    <xf numFmtId="0" fontId="49" fillId="9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0" fontId="4" fillId="10" borderId="34" xfId="0" applyFont="1" applyFill="1" applyBorder="1" applyAlignment="1">
      <alignment horizontal="center"/>
    </xf>
    <xf numFmtId="0" fontId="4" fillId="10" borderId="2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4" fontId="3" fillId="0" borderId="17" xfId="0" applyNumberFormat="1" applyFont="1" applyBorder="1" applyAlignment="1" applyProtection="1">
      <alignment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4" fontId="3" fillId="0" borderId="13" xfId="0" applyNumberFormat="1" applyFont="1" applyBorder="1" applyAlignment="1" applyProtection="1">
      <alignment/>
      <protection locked="0"/>
    </xf>
    <xf numFmtId="4" fontId="3" fillId="0" borderId="14" xfId="0" applyNumberFormat="1" applyFont="1" applyBorder="1" applyAlignment="1" applyProtection="1">
      <alignment/>
      <protection locked="0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showGridLines="0" tabSelected="1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3" customWidth="1"/>
    <col min="2" max="2" width="10.8515625" style="15" customWidth="1"/>
    <col min="3" max="6" width="15.7109375" style="3" customWidth="1"/>
    <col min="7" max="7" width="11.421875" style="3" customWidth="1"/>
    <col min="8" max="9" width="15.7109375" style="3" customWidth="1"/>
    <col min="10" max="16384" width="11.421875" style="3" customWidth="1"/>
  </cols>
  <sheetData>
    <row r="1" spans="2:6" ht="16.5" thickBot="1">
      <c r="B1" s="1"/>
      <c r="C1" s="1"/>
      <c r="D1" s="1"/>
      <c r="E1" s="1"/>
      <c r="F1" s="1"/>
    </row>
    <row r="2" spans="2:6" ht="16.5" thickBot="1">
      <c r="B2" s="138" t="s">
        <v>117</v>
      </c>
      <c r="C2" s="139"/>
      <c r="D2" s="139"/>
      <c r="E2" s="139"/>
      <c r="F2" s="140"/>
    </row>
    <row r="3" spans="2:6" ht="17.25" customHeight="1" thickBot="1">
      <c r="B3" s="144" t="s">
        <v>118</v>
      </c>
      <c r="C3" s="141" t="s">
        <v>0</v>
      </c>
      <c r="D3" s="142"/>
      <c r="E3" s="141" t="s">
        <v>1</v>
      </c>
      <c r="F3" s="143"/>
    </row>
    <row r="4" spans="2:6" ht="32.25" thickBot="1">
      <c r="B4" s="145"/>
      <c r="C4" s="5" t="s">
        <v>9</v>
      </c>
      <c r="D4" s="6" t="s">
        <v>10</v>
      </c>
      <c r="E4" s="6" t="s">
        <v>9</v>
      </c>
      <c r="F4" s="7" t="s">
        <v>10</v>
      </c>
    </row>
    <row r="5" spans="2:6" ht="15" customHeight="1">
      <c r="B5" s="12">
        <v>101</v>
      </c>
      <c r="C5" s="194"/>
      <c r="D5" s="195"/>
      <c r="E5" s="194"/>
      <c r="F5" s="195"/>
    </row>
    <row r="6" spans="2:6" ht="15" customHeight="1">
      <c r="B6" s="13">
        <v>104</v>
      </c>
      <c r="C6" s="196"/>
      <c r="D6" s="197"/>
      <c r="E6" s="196"/>
      <c r="F6" s="197"/>
    </row>
    <row r="7" spans="2:6" ht="15" customHeight="1">
      <c r="B7" s="13">
        <v>1061</v>
      </c>
      <c r="C7" s="196"/>
      <c r="D7" s="197"/>
      <c r="E7" s="196"/>
      <c r="F7" s="197"/>
    </row>
    <row r="8" spans="2:6" ht="15" customHeight="1">
      <c r="B8" s="13">
        <v>1063</v>
      </c>
      <c r="C8" s="196"/>
      <c r="D8" s="197"/>
      <c r="E8" s="196"/>
      <c r="F8" s="197"/>
    </row>
    <row r="9" spans="2:6" ht="15" customHeight="1">
      <c r="B9" s="13">
        <v>11</v>
      </c>
      <c r="C9" s="196"/>
      <c r="D9" s="197"/>
      <c r="E9" s="196"/>
      <c r="F9" s="197"/>
    </row>
    <row r="10" spans="2:6" ht="15" customHeight="1">
      <c r="B10" s="13">
        <v>120</v>
      </c>
      <c r="C10" s="196"/>
      <c r="D10" s="197"/>
      <c r="E10" s="196"/>
      <c r="F10" s="197"/>
    </row>
    <row r="11" spans="2:6" ht="15" customHeight="1">
      <c r="B11" s="13">
        <v>15</v>
      </c>
      <c r="C11" s="196"/>
      <c r="D11" s="197"/>
      <c r="E11" s="196"/>
      <c r="F11" s="197"/>
    </row>
    <row r="12" spans="2:6" ht="15" customHeight="1">
      <c r="B12" s="13">
        <v>164</v>
      </c>
      <c r="C12" s="196"/>
      <c r="D12" s="197"/>
      <c r="E12" s="196"/>
      <c r="F12" s="197"/>
    </row>
    <row r="13" spans="2:6" ht="15" customHeight="1">
      <c r="B13" s="13">
        <v>205</v>
      </c>
      <c r="C13" s="196"/>
      <c r="D13" s="197"/>
      <c r="E13" s="196"/>
      <c r="F13" s="197"/>
    </row>
    <row r="14" spans="2:6" ht="15" customHeight="1">
      <c r="B14" s="13">
        <v>211</v>
      </c>
      <c r="C14" s="196"/>
      <c r="D14" s="197"/>
      <c r="E14" s="196"/>
      <c r="F14" s="197"/>
    </row>
    <row r="15" spans="2:6" ht="15" customHeight="1">
      <c r="B15" s="13">
        <v>213</v>
      </c>
      <c r="C15" s="196"/>
      <c r="D15" s="197"/>
      <c r="E15" s="196"/>
      <c r="F15" s="197"/>
    </row>
    <row r="16" spans="2:6" ht="15" customHeight="1">
      <c r="B16" s="13">
        <v>2154</v>
      </c>
      <c r="C16" s="196"/>
      <c r="D16" s="197"/>
      <c r="E16" s="196"/>
      <c r="F16" s="197"/>
    </row>
    <row r="17" spans="2:6" ht="15" customHeight="1">
      <c r="B17" s="13">
        <v>218</v>
      </c>
      <c r="C17" s="196"/>
      <c r="D17" s="197"/>
      <c r="E17" s="196"/>
      <c r="F17" s="197"/>
    </row>
    <row r="18" spans="2:6" ht="15" customHeight="1">
      <c r="B18" s="13">
        <v>271</v>
      </c>
      <c r="C18" s="196"/>
      <c r="D18" s="197"/>
      <c r="E18" s="196"/>
      <c r="F18" s="197"/>
    </row>
    <row r="19" spans="2:6" ht="15" customHeight="1">
      <c r="B19" s="13">
        <v>2971</v>
      </c>
      <c r="C19" s="196"/>
      <c r="D19" s="197"/>
      <c r="E19" s="196"/>
      <c r="F19" s="197"/>
    </row>
    <row r="20" spans="2:6" ht="15" customHeight="1">
      <c r="B20" s="13">
        <v>274</v>
      </c>
      <c r="C20" s="196"/>
      <c r="D20" s="197"/>
      <c r="E20" s="196"/>
      <c r="F20" s="197"/>
    </row>
    <row r="21" spans="2:6" ht="15" customHeight="1">
      <c r="B21" s="13">
        <v>2805</v>
      </c>
      <c r="C21" s="196"/>
      <c r="D21" s="197"/>
      <c r="E21" s="196"/>
      <c r="F21" s="197"/>
    </row>
    <row r="22" spans="2:6" ht="15" customHeight="1">
      <c r="B22" s="13">
        <v>2811</v>
      </c>
      <c r="C22" s="196"/>
      <c r="D22" s="197"/>
      <c r="E22" s="196"/>
      <c r="F22" s="197"/>
    </row>
    <row r="23" spans="2:6" ht="15" customHeight="1">
      <c r="B23" s="13">
        <v>2813</v>
      </c>
      <c r="C23" s="196"/>
      <c r="D23" s="197"/>
      <c r="E23" s="196"/>
      <c r="F23" s="197"/>
    </row>
    <row r="24" spans="2:6" ht="15" customHeight="1">
      <c r="B24" s="13">
        <v>2815</v>
      </c>
      <c r="C24" s="196"/>
      <c r="D24" s="197"/>
      <c r="E24" s="196"/>
      <c r="F24" s="197"/>
    </row>
    <row r="25" spans="2:6" ht="15" customHeight="1">
      <c r="B25" s="13">
        <v>2818</v>
      </c>
      <c r="C25" s="196"/>
      <c r="D25" s="197"/>
      <c r="E25" s="196"/>
      <c r="F25" s="197"/>
    </row>
    <row r="26" spans="2:6" ht="15" customHeight="1">
      <c r="B26" s="13">
        <v>37</v>
      </c>
      <c r="C26" s="196"/>
      <c r="D26" s="197"/>
      <c r="E26" s="196"/>
      <c r="F26" s="197"/>
    </row>
    <row r="27" spans="2:6" ht="15" customHeight="1">
      <c r="B27" s="13">
        <v>397</v>
      </c>
      <c r="C27" s="196"/>
      <c r="D27" s="197"/>
      <c r="E27" s="196"/>
      <c r="F27" s="197"/>
    </row>
    <row r="28" spans="2:6" ht="15" customHeight="1">
      <c r="B28" s="13">
        <v>401</v>
      </c>
      <c r="C28" s="196"/>
      <c r="D28" s="197"/>
      <c r="E28" s="196"/>
      <c r="F28" s="197"/>
    </row>
    <row r="29" spans="2:6" ht="15" customHeight="1">
      <c r="B29" s="13">
        <v>404</v>
      </c>
      <c r="C29" s="196"/>
      <c r="D29" s="197"/>
      <c r="E29" s="196"/>
      <c r="F29" s="197"/>
    </row>
    <row r="30" spans="2:6" ht="15" customHeight="1">
      <c r="B30" s="13">
        <v>409</v>
      </c>
      <c r="C30" s="196"/>
      <c r="D30" s="197"/>
      <c r="E30" s="196"/>
      <c r="F30" s="197"/>
    </row>
    <row r="31" spans="2:6" ht="15" customHeight="1">
      <c r="B31" s="13">
        <v>411</v>
      </c>
      <c r="C31" s="196"/>
      <c r="D31" s="197"/>
      <c r="E31" s="196"/>
      <c r="F31" s="197"/>
    </row>
    <row r="32" spans="2:6" ht="15" customHeight="1">
      <c r="B32" s="13">
        <v>491</v>
      </c>
      <c r="C32" s="196"/>
      <c r="D32" s="197"/>
      <c r="E32" s="196"/>
      <c r="F32" s="197"/>
    </row>
    <row r="33" spans="2:6" ht="15" customHeight="1">
      <c r="B33" s="13">
        <v>419</v>
      </c>
      <c r="C33" s="196"/>
      <c r="D33" s="197"/>
      <c r="E33" s="196"/>
      <c r="F33" s="197"/>
    </row>
    <row r="34" spans="2:6" ht="15" customHeight="1">
      <c r="B34" s="13">
        <v>44</v>
      </c>
      <c r="C34" s="196"/>
      <c r="D34" s="197"/>
      <c r="E34" s="196"/>
      <c r="F34" s="197"/>
    </row>
    <row r="35" spans="2:6" ht="15" customHeight="1">
      <c r="B35" s="13">
        <v>4676</v>
      </c>
      <c r="C35" s="196"/>
      <c r="D35" s="197"/>
      <c r="E35" s="196"/>
      <c r="F35" s="197"/>
    </row>
    <row r="36" spans="2:6" ht="15" customHeight="1">
      <c r="B36" s="13">
        <v>4677</v>
      </c>
      <c r="C36" s="196"/>
      <c r="D36" s="197"/>
      <c r="E36" s="196"/>
      <c r="F36" s="197"/>
    </row>
    <row r="37" spans="2:6" ht="15" customHeight="1">
      <c r="B37" s="13">
        <v>486</v>
      </c>
      <c r="C37" s="196"/>
      <c r="D37" s="197"/>
      <c r="E37" s="196"/>
      <c r="F37" s="197"/>
    </row>
    <row r="38" spans="2:6" ht="15" customHeight="1">
      <c r="B38" s="13">
        <v>487</v>
      </c>
      <c r="C38" s="196"/>
      <c r="D38" s="197"/>
      <c r="E38" s="196"/>
      <c r="F38" s="197"/>
    </row>
    <row r="39" spans="2:6" ht="15" customHeight="1">
      <c r="B39" s="13">
        <v>503</v>
      </c>
      <c r="C39" s="196"/>
      <c r="D39" s="197"/>
      <c r="E39" s="196"/>
      <c r="F39" s="197"/>
    </row>
    <row r="40" spans="2:6" ht="15" customHeight="1">
      <c r="B40" s="13">
        <v>512</v>
      </c>
      <c r="C40" s="196"/>
      <c r="D40" s="197"/>
      <c r="E40" s="196"/>
      <c r="F40" s="197"/>
    </row>
    <row r="41" spans="2:6" ht="15" customHeight="1" thickBot="1">
      <c r="B41" s="14">
        <v>519</v>
      </c>
      <c r="C41" s="198"/>
      <c r="D41" s="199"/>
      <c r="E41" s="198"/>
      <c r="F41" s="199"/>
    </row>
    <row r="42" spans="2:6" ht="15" customHeight="1" thickBot="1">
      <c r="B42" s="16" t="s">
        <v>11</v>
      </c>
      <c r="C42" s="17">
        <f>SUM(C5:C41)</f>
        <v>0</v>
      </c>
      <c r="D42" s="17">
        <f>SUM(D5:D41)</f>
        <v>0</v>
      </c>
      <c r="E42" s="18">
        <f>SUM(E5:E41)</f>
        <v>0</v>
      </c>
      <c r="F42" s="19">
        <f>SUM(F5:F41)</f>
        <v>0</v>
      </c>
    </row>
    <row r="44" ht="15.75">
      <c r="D44" s="4"/>
    </row>
  </sheetData>
  <sheetProtection sheet="1"/>
  <mergeCells count="4">
    <mergeCell ref="B2:F2"/>
    <mergeCell ref="C3:D3"/>
    <mergeCell ref="E3:F3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4"/>
  <sheetViews>
    <sheetView showGridLines="0" zoomScalePageLayoutView="0" workbookViewId="0" topLeftCell="C1">
      <selection activeCell="B2" sqref="B2:K2"/>
    </sheetView>
  </sheetViews>
  <sheetFormatPr defaultColWidth="11.421875" defaultRowHeight="12.75"/>
  <cols>
    <col min="1" max="1" width="3.7109375" style="2" customWidth="1"/>
    <col min="2" max="2" width="35.7109375" style="2" customWidth="1"/>
    <col min="3" max="8" width="10.7109375" style="2" customWidth="1"/>
    <col min="9" max="9" width="35.7109375" style="2" customWidth="1"/>
    <col min="10" max="11" width="10.7109375" style="2" customWidth="1"/>
    <col min="12" max="16384" width="11.421875" style="2" customWidth="1"/>
  </cols>
  <sheetData>
    <row r="1" ht="15.75" thickBot="1"/>
    <row r="2" spans="2:11" ht="15.75" thickBot="1">
      <c r="B2" s="146" t="s">
        <v>119</v>
      </c>
      <c r="C2" s="147"/>
      <c r="D2" s="147"/>
      <c r="E2" s="147"/>
      <c r="F2" s="147"/>
      <c r="G2" s="147"/>
      <c r="H2" s="147"/>
      <c r="I2" s="147"/>
      <c r="J2" s="147"/>
      <c r="K2" s="148"/>
    </row>
    <row r="3" spans="2:11" ht="28.5" customHeight="1" thickBot="1">
      <c r="B3" s="38" t="s">
        <v>12</v>
      </c>
      <c r="C3" s="39" t="s">
        <v>13</v>
      </c>
      <c r="D3" s="39" t="s">
        <v>51</v>
      </c>
      <c r="E3" s="39" t="s">
        <v>14</v>
      </c>
      <c r="F3" s="39" t="s">
        <v>15</v>
      </c>
      <c r="G3" s="39" t="s">
        <v>51</v>
      </c>
      <c r="H3" s="39" t="s">
        <v>16</v>
      </c>
      <c r="I3" s="38" t="s">
        <v>17</v>
      </c>
      <c r="J3" s="39" t="s">
        <v>0</v>
      </c>
      <c r="K3" s="39" t="s">
        <v>1</v>
      </c>
    </row>
    <row r="4" spans="2:11" ht="15">
      <c r="B4" s="20" t="s">
        <v>18</v>
      </c>
      <c r="C4" s="23"/>
      <c r="D4" s="30"/>
      <c r="E4" s="23"/>
      <c r="F4" s="30"/>
      <c r="G4" s="23"/>
      <c r="H4" s="23"/>
      <c r="I4" s="22" t="s">
        <v>19</v>
      </c>
      <c r="J4" s="21"/>
      <c r="K4" s="23"/>
    </row>
    <row r="5" spans="2:11" ht="15">
      <c r="B5" s="34" t="s">
        <v>20</v>
      </c>
      <c r="C5" s="50">
        <f>Balance!C13</f>
        <v>0</v>
      </c>
      <c r="D5" s="51">
        <f>Balance!D21</f>
        <v>0</v>
      </c>
      <c r="E5" s="50">
        <f aca="true" t="shared" si="0" ref="E5:E11">C5-D5</f>
        <v>0</v>
      </c>
      <c r="F5" s="51">
        <f>Balance!E13</f>
        <v>0</v>
      </c>
      <c r="G5" s="50">
        <f>Balance!F21</f>
        <v>0</v>
      </c>
      <c r="H5" s="50">
        <f aca="true" t="shared" si="1" ref="H5:H11">F5-G5</f>
        <v>0</v>
      </c>
      <c r="I5" s="35" t="s">
        <v>21</v>
      </c>
      <c r="J5" s="50">
        <f>Balance!D5</f>
        <v>0</v>
      </c>
      <c r="K5" s="50">
        <f>Balance!F5</f>
        <v>0</v>
      </c>
    </row>
    <row r="6" spans="2:11" ht="15">
      <c r="B6" s="34" t="s">
        <v>22</v>
      </c>
      <c r="C6" s="50">
        <f>Balance!C14</f>
        <v>0</v>
      </c>
      <c r="D6" s="51"/>
      <c r="E6" s="50">
        <f t="shared" si="0"/>
        <v>0</v>
      </c>
      <c r="F6" s="51">
        <f>Balance!E14</f>
        <v>0</v>
      </c>
      <c r="G6" s="50"/>
      <c r="H6" s="50">
        <f t="shared" si="1"/>
        <v>0</v>
      </c>
      <c r="I6" s="35" t="s">
        <v>23</v>
      </c>
      <c r="J6" s="50">
        <f>Balance!D6</f>
        <v>0</v>
      </c>
      <c r="K6" s="50"/>
    </row>
    <row r="7" spans="2:11" ht="15">
      <c r="B7" s="34" t="s">
        <v>24</v>
      </c>
      <c r="C7" s="50">
        <f>Balance!C15</f>
        <v>0</v>
      </c>
      <c r="D7" s="51">
        <f>Balance!D23</f>
        <v>0</v>
      </c>
      <c r="E7" s="50">
        <f t="shared" si="0"/>
        <v>0</v>
      </c>
      <c r="F7" s="51">
        <f>Balance!E15</f>
        <v>0</v>
      </c>
      <c r="G7" s="50">
        <f>Balance!F23</f>
        <v>0</v>
      </c>
      <c r="H7" s="50">
        <f t="shared" si="1"/>
        <v>0</v>
      </c>
      <c r="I7" s="35" t="s">
        <v>25</v>
      </c>
      <c r="J7" s="50">
        <f>Balance!D7</f>
        <v>0</v>
      </c>
      <c r="K7" s="50">
        <f>Balance!F7</f>
        <v>0</v>
      </c>
    </row>
    <row r="8" spans="2:11" ht="15">
      <c r="B8" s="34" t="s">
        <v>26</v>
      </c>
      <c r="C8" s="50">
        <f>Balance!C16</f>
        <v>0</v>
      </c>
      <c r="D8" s="51">
        <f>Balance!D24</f>
        <v>0</v>
      </c>
      <c r="E8" s="50">
        <f t="shared" si="0"/>
        <v>0</v>
      </c>
      <c r="F8" s="51">
        <f>Balance!E16</f>
        <v>0</v>
      </c>
      <c r="G8" s="50">
        <f>Balance!F24</f>
        <v>0</v>
      </c>
      <c r="H8" s="50">
        <f t="shared" si="1"/>
        <v>0</v>
      </c>
      <c r="I8" s="35" t="s">
        <v>27</v>
      </c>
      <c r="J8" s="50">
        <f>Balance!D8</f>
        <v>0</v>
      </c>
      <c r="K8" s="50">
        <f>Balance!F8</f>
        <v>0</v>
      </c>
    </row>
    <row r="9" spans="2:11" ht="15">
      <c r="B9" s="34" t="s">
        <v>28</v>
      </c>
      <c r="C9" s="50">
        <f>Balance!C17</f>
        <v>0</v>
      </c>
      <c r="D9" s="51">
        <f>Balance!D25</f>
        <v>0</v>
      </c>
      <c r="E9" s="50">
        <f t="shared" si="0"/>
        <v>0</v>
      </c>
      <c r="F9" s="51">
        <f>Balance!E17</f>
        <v>0</v>
      </c>
      <c r="G9" s="50">
        <f>Balance!F25</f>
        <v>0</v>
      </c>
      <c r="H9" s="50">
        <f t="shared" si="1"/>
        <v>0</v>
      </c>
      <c r="I9" s="35" t="s">
        <v>29</v>
      </c>
      <c r="J9" s="50">
        <f>Balance!D9</f>
        <v>0</v>
      </c>
      <c r="K9" s="50">
        <f>Balance!F9</f>
        <v>0</v>
      </c>
    </row>
    <row r="10" spans="2:11" ht="15.75" thickBot="1">
      <c r="B10" s="34" t="s">
        <v>30</v>
      </c>
      <c r="C10" s="50">
        <f>Balance!C18</f>
        <v>0</v>
      </c>
      <c r="D10" s="51">
        <f>Balance!D19</f>
        <v>0</v>
      </c>
      <c r="E10" s="50">
        <f t="shared" si="0"/>
        <v>0</v>
      </c>
      <c r="F10" s="51">
        <f>Balance!E18</f>
        <v>0</v>
      </c>
      <c r="G10" s="50">
        <f>Balance!F19</f>
        <v>0</v>
      </c>
      <c r="H10" s="50">
        <f t="shared" si="1"/>
        <v>0</v>
      </c>
      <c r="I10" s="36" t="s">
        <v>31</v>
      </c>
      <c r="J10" s="58">
        <f>E23-(J5+J6+J7+J8+J9+J22+J13)</f>
        <v>0</v>
      </c>
      <c r="K10" s="58">
        <f>H23-(K5+K6+K7+K8+K9+K22+K13)</f>
        <v>0</v>
      </c>
    </row>
    <row r="11" spans="2:11" ht="15.75" thickBot="1">
      <c r="B11" s="34" t="s">
        <v>32</v>
      </c>
      <c r="C11" s="50">
        <f>Balance!C20</f>
        <v>0</v>
      </c>
      <c r="D11" s="51"/>
      <c r="E11" s="50">
        <f t="shared" si="0"/>
        <v>0</v>
      </c>
      <c r="F11" s="51">
        <f>Balance!E20</f>
        <v>0</v>
      </c>
      <c r="G11" s="50"/>
      <c r="H11" s="50">
        <f t="shared" si="1"/>
        <v>0</v>
      </c>
      <c r="I11" s="48" t="s">
        <v>33</v>
      </c>
      <c r="J11" s="27">
        <f>SUM(J5:J10)</f>
        <v>0</v>
      </c>
      <c r="K11" s="27">
        <f>SUM(K5:K10)</f>
        <v>0</v>
      </c>
    </row>
    <row r="12" spans="2:11" ht="15.75" thickBot="1">
      <c r="B12" s="46" t="s">
        <v>33</v>
      </c>
      <c r="C12" s="25">
        <f aca="true" t="shared" si="2" ref="C12:H12">SUM(C5:C11)</f>
        <v>0</v>
      </c>
      <c r="D12" s="25">
        <f t="shared" si="2"/>
        <v>0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4" t="s">
        <v>34</v>
      </c>
      <c r="J12" s="59">
        <f>Balance!D11</f>
        <v>0</v>
      </c>
      <c r="K12" s="59">
        <f>Balance!F11</f>
        <v>0</v>
      </c>
    </row>
    <row r="13" spans="2:11" ht="15.75" thickBot="1">
      <c r="B13" s="26" t="s">
        <v>35</v>
      </c>
      <c r="C13" s="52"/>
      <c r="D13" s="53"/>
      <c r="E13" s="52"/>
      <c r="F13" s="53"/>
      <c r="G13" s="52"/>
      <c r="H13" s="52"/>
      <c r="I13" s="47" t="s">
        <v>36</v>
      </c>
      <c r="J13" s="28">
        <f>J12</f>
        <v>0</v>
      </c>
      <c r="K13" s="28">
        <f>K12</f>
        <v>0</v>
      </c>
    </row>
    <row r="14" spans="2:11" ht="15">
      <c r="B14" s="34" t="s">
        <v>37</v>
      </c>
      <c r="C14" s="50">
        <f>Balance!C26</f>
        <v>0</v>
      </c>
      <c r="D14" s="51">
        <f>Balance!D27</f>
        <v>0</v>
      </c>
      <c r="E14" s="50">
        <f>C14-D14</f>
        <v>0</v>
      </c>
      <c r="F14" s="51">
        <f>Balance!E26</f>
        <v>0</v>
      </c>
      <c r="G14" s="50">
        <f>Balance!F27</f>
        <v>0</v>
      </c>
      <c r="H14" s="50">
        <f>F14-G14</f>
        <v>0</v>
      </c>
      <c r="I14" s="29" t="s">
        <v>38</v>
      </c>
      <c r="J14" s="60"/>
      <c r="K14" s="52"/>
    </row>
    <row r="15" spans="2:11" ht="15">
      <c r="B15" s="34" t="s">
        <v>57</v>
      </c>
      <c r="C15" s="50">
        <f>Balance!C30</f>
        <v>0</v>
      </c>
      <c r="D15" s="51"/>
      <c r="E15" s="50">
        <f aca="true" t="shared" si="3" ref="E15:E21">C15-D15</f>
        <v>0</v>
      </c>
      <c r="F15" s="51">
        <f>Balance!E30</f>
        <v>0</v>
      </c>
      <c r="G15" s="50"/>
      <c r="H15" s="50">
        <f aca="true" t="shared" si="4" ref="H15:H21">F15-G15</f>
        <v>0</v>
      </c>
      <c r="I15" s="35" t="s">
        <v>53</v>
      </c>
      <c r="J15" s="50">
        <f>Balance!D12+Balance!D41</f>
        <v>0</v>
      </c>
      <c r="K15" s="50">
        <f>Balance!F12+Balance!F41</f>
        <v>0</v>
      </c>
    </row>
    <row r="16" spans="2:11" ht="15">
      <c r="B16" s="34" t="s">
        <v>39</v>
      </c>
      <c r="C16" s="50">
        <f>Balance!C31</f>
        <v>0</v>
      </c>
      <c r="D16" s="51">
        <f>Balance!D32</f>
        <v>0</v>
      </c>
      <c r="E16" s="50">
        <f t="shared" si="3"/>
        <v>0</v>
      </c>
      <c r="F16" s="51">
        <f>Balance!E31</f>
        <v>0</v>
      </c>
      <c r="G16" s="50">
        <f>Balance!F32</f>
        <v>0</v>
      </c>
      <c r="H16" s="50">
        <f t="shared" si="4"/>
        <v>0</v>
      </c>
      <c r="I16" s="35" t="s">
        <v>40</v>
      </c>
      <c r="J16" s="50">
        <f>Balance!D33</f>
        <v>0</v>
      </c>
      <c r="K16" s="50">
        <f>Balance!F33</f>
        <v>0</v>
      </c>
    </row>
    <row r="17" spans="2:11" ht="15">
      <c r="B17" s="34" t="s">
        <v>41</v>
      </c>
      <c r="C17" s="54">
        <f>Balance!C35</f>
        <v>0</v>
      </c>
      <c r="D17" s="55"/>
      <c r="E17" s="50">
        <f t="shared" si="3"/>
        <v>0</v>
      </c>
      <c r="F17" s="55">
        <f>Balance!E35</f>
        <v>0</v>
      </c>
      <c r="G17" s="50"/>
      <c r="H17" s="50">
        <f t="shared" si="4"/>
        <v>0</v>
      </c>
      <c r="I17" s="35" t="s">
        <v>42</v>
      </c>
      <c r="J17" s="50">
        <f>Balance!D28</f>
        <v>0</v>
      </c>
      <c r="K17" s="50">
        <f>Balance!F28</f>
        <v>0</v>
      </c>
    </row>
    <row r="18" spans="2:11" ht="15">
      <c r="B18" s="34" t="s">
        <v>52</v>
      </c>
      <c r="C18" s="56">
        <f>Balance!C35</f>
        <v>0</v>
      </c>
      <c r="D18" s="57"/>
      <c r="E18" s="50">
        <f t="shared" si="3"/>
        <v>0</v>
      </c>
      <c r="F18" s="57">
        <f>Balance!E35</f>
        <v>0</v>
      </c>
      <c r="G18" s="40"/>
      <c r="H18" s="50">
        <f t="shared" si="4"/>
        <v>0</v>
      </c>
      <c r="I18" s="37" t="s">
        <v>44</v>
      </c>
      <c r="J18" s="50">
        <f>Balance!D34</f>
        <v>0</v>
      </c>
      <c r="K18" s="50">
        <f>Balance!F34</f>
        <v>0</v>
      </c>
    </row>
    <row r="19" spans="2:11" ht="15">
      <c r="B19" s="34" t="s">
        <v>43</v>
      </c>
      <c r="C19" s="50">
        <f>Balance!C39</f>
        <v>0</v>
      </c>
      <c r="D19" s="51"/>
      <c r="E19" s="50">
        <f t="shared" si="3"/>
        <v>0</v>
      </c>
      <c r="F19" s="51">
        <f>Balance!E39</f>
        <v>0</v>
      </c>
      <c r="G19" s="50"/>
      <c r="H19" s="50">
        <f t="shared" si="4"/>
        <v>0</v>
      </c>
      <c r="I19" s="37" t="s">
        <v>46</v>
      </c>
      <c r="J19" s="50">
        <f>Balance!D29</f>
        <v>0</v>
      </c>
      <c r="K19" s="50">
        <f>Balance!F29</f>
        <v>0</v>
      </c>
    </row>
    <row r="20" spans="2:11" ht="15">
      <c r="B20" s="34" t="s">
        <v>45</v>
      </c>
      <c r="C20" s="50">
        <f>Balance!C40</f>
        <v>0</v>
      </c>
      <c r="D20" s="51"/>
      <c r="E20" s="50">
        <f t="shared" si="3"/>
        <v>0</v>
      </c>
      <c r="F20" s="51">
        <f>Balance!E40</f>
        <v>0</v>
      </c>
      <c r="G20" s="50"/>
      <c r="H20" s="50">
        <f t="shared" si="4"/>
        <v>0</v>
      </c>
      <c r="I20" s="35" t="s">
        <v>59</v>
      </c>
      <c r="J20" s="50">
        <f>Balance!D36</f>
        <v>0</v>
      </c>
      <c r="K20" s="50">
        <f>Balance!F36</f>
        <v>0</v>
      </c>
    </row>
    <row r="21" spans="2:11" ht="15.75" thickBot="1">
      <c r="B21" s="34" t="s">
        <v>54</v>
      </c>
      <c r="C21" s="50">
        <f>Balance!C37</f>
        <v>0</v>
      </c>
      <c r="D21" s="51"/>
      <c r="E21" s="50">
        <f t="shared" si="3"/>
        <v>0</v>
      </c>
      <c r="F21" s="51">
        <f>Balance!E37</f>
        <v>0</v>
      </c>
      <c r="G21" s="50"/>
      <c r="H21" s="50">
        <f t="shared" si="4"/>
        <v>0</v>
      </c>
      <c r="I21" s="35" t="s">
        <v>55</v>
      </c>
      <c r="J21" s="50">
        <f>Balance!D38</f>
        <v>0</v>
      </c>
      <c r="K21" s="50">
        <f>Balance!F38</f>
        <v>0</v>
      </c>
    </row>
    <row r="22" spans="2:11" ht="15.75" thickBot="1">
      <c r="B22" s="46" t="s">
        <v>36</v>
      </c>
      <c r="C22" s="25">
        <f aca="true" t="shared" si="5" ref="C22:H22">SUM(C14:C21)</f>
        <v>0</v>
      </c>
      <c r="D22" s="25">
        <f t="shared" si="5"/>
        <v>0</v>
      </c>
      <c r="E22" s="25">
        <f t="shared" si="5"/>
        <v>0</v>
      </c>
      <c r="F22" s="25">
        <f t="shared" si="5"/>
        <v>0</v>
      </c>
      <c r="G22" s="25">
        <f t="shared" si="5"/>
        <v>0</v>
      </c>
      <c r="H22" s="25">
        <f t="shared" si="5"/>
        <v>0</v>
      </c>
      <c r="I22" s="49" t="s">
        <v>47</v>
      </c>
      <c r="J22" s="25">
        <f>SUM(J15:J21)</f>
        <v>0</v>
      </c>
      <c r="K22" s="25">
        <f>SUM(K15:K21)</f>
        <v>0</v>
      </c>
    </row>
    <row r="23" spans="2:11" ht="15.75" thickBot="1">
      <c r="B23" s="41" t="s">
        <v>48</v>
      </c>
      <c r="C23" s="25">
        <f aca="true" t="shared" si="6" ref="C23:H23">C12+C22</f>
        <v>0</v>
      </c>
      <c r="D23" s="25">
        <f t="shared" si="6"/>
        <v>0</v>
      </c>
      <c r="E23" s="43">
        <f t="shared" si="6"/>
        <v>0</v>
      </c>
      <c r="F23" s="25">
        <f t="shared" si="6"/>
        <v>0</v>
      </c>
      <c r="G23" s="25">
        <f t="shared" si="6"/>
        <v>0</v>
      </c>
      <c r="H23" s="44">
        <f t="shared" si="6"/>
        <v>0</v>
      </c>
      <c r="I23" s="42" t="s">
        <v>48</v>
      </c>
      <c r="J23" s="43">
        <f>J11+J13+J22</f>
        <v>0</v>
      </c>
      <c r="K23" s="44">
        <f>K11+K13+K22</f>
        <v>0</v>
      </c>
    </row>
    <row r="24" spans="2:11" ht="30.75" thickBot="1">
      <c r="B24" s="31" t="s">
        <v>56</v>
      </c>
      <c r="C24" s="32"/>
      <c r="D24" s="32"/>
      <c r="E24" s="32"/>
      <c r="F24" s="32"/>
      <c r="G24" s="32"/>
      <c r="H24" s="33"/>
      <c r="I24" s="45" t="s">
        <v>120</v>
      </c>
      <c r="J24" s="61">
        <f>Balance!D41</f>
        <v>0</v>
      </c>
      <c r="K24" s="61">
        <f>Balance!F41</f>
        <v>0</v>
      </c>
    </row>
  </sheetData>
  <sheetProtection sheet="1"/>
  <mergeCells count="1">
    <mergeCell ref="B2:K2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4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3" customWidth="1"/>
    <col min="2" max="2" width="25.7109375" style="3" customWidth="1"/>
    <col min="3" max="4" width="11.7109375" style="3" customWidth="1"/>
    <col min="5" max="5" width="25.7109375" style="3" customWidth="1"/>
    <col min="6" max="7" width="11.7109375" style="3" customWidth="1"/>
    <col min="8" max="16384" width="11.421875" style="3" customWidth="1"/>
  </cols>
  <sheetData>
    <row r="1" ht="16.5" thickBot="1"/>
    <row r="2" spans="2:7" ht="16.5" thickBot="1">
      <c r="B2" s="149" t="s">
        <v>121</v>
      </c>
      <c r="C2" s="150"/>
      <c r="D2" s="151"/>
      <c r="E2" s="151"/>
      <c r="F2" s="151"/>
      <c r="G2" s="152"/>
    </row>
    <row r="3" spans="2:7" ht="16.5" thickBot="1">
      <c r="B3" s="64" t="s">
        <v>12</v>
      </c>
      <c r="C3" s="65" t="s">
        <v>0</v>
      </c>
      <c r="D3" s="83" t="s">
        <v>1</v>
      </c>
      <c r="E3" s="65" t="s">
        <v>17</v>
      </c>
      <c r="F3" s="83" t="s">
        <v>0</v>
      </c>
      <c r="G3" s="84" t="s">
        <v>1</v>
      </c>
    </row>
    <row r="4" spans="2:7" ht="15.75">
      <c r="B4" s="71" t="s">
        <v>122</v>
      </c>
      <c r="C4" s="72">
        <f>'Bilan comptable'!C12</f>
        <v>0</v>
      </c>
      <c r="D4" s="73">
        <f>'Bilan comptable'!F12</f>
        <v>0</v>
      </c>
      <c r="E4" s="74" t="s">
        <v>2</v>
      </c>
      <c r="F4" s="73">
        <f>'Bilan comptable'!J11+'Bilan comptable'!J13+'Bilan comptable'!D23+'Bilan comptable'!J15-'Bilan comptable'!J24</f>
        <v>0</v>
      </c>
      <c r="G4" s="72">
        <f>'Bilan comptable'!K11+'Bilan comptable'!K13+'Bilan comptable'!K15+'Bilan comptable'!G23-'Bilan comptable'!K24</f>
        <v>0</v>
      </c>
    </row>
    <row r="5" spans="2:7" ht="15.75">
      <c r="B5" s="75" t="s">
        <v>123</v>
      </c>
      <c r="C5" s="76">
        <f>SUM('Bilan comptable'!C14:C17)+'Bilan comptable'!C21</f>
        <v>0</v>
      </c>
      <c r="D5" s="77">
        <f>SUM('Bilan comptable'!F14:F17)+'Bilan comptable'!F21</f>
        <v>0</v>
      </c>
      <c r="E5" s="78" t="s">
        <v>126</v>
      </c>
      <c r="F5" s="77">
        <f>SUM('Bilan comptable'!J16:J18)+'Bilan comptable'!J21</f>
        <v>0</v>
      </c>
      <c r="G5" s="76">
        <f>SUM('Bilan comptable'!K16:K18)+'Bilan comptable'!K21</f>
        <v>0</v>
      </c>
    </row>
    <row r="6" spans="2:7" ht="15.75">
      <c r="B6" s="75" t="s">
        <v>124</v>
      </c>
      <c r="C6" s="76">
        <f>'Bilan comptable'!C18+'Bilan comptable'!C19</f>
        <v>0</v>
      </c>
      <c r="D6" s="77">
        <f>'Bilan comptable'!F18+'Bilan comptable'!F19</f>
        <v>0</v>
      </c>
      <c r="E6" s="78" t="s">
        <v>127</v>
      </c>
      <c r="F6" s="77">
        <f>'Bilan comptable'!J19+'Bilan comptable'!J20</f>
        <v>0</v>
      </c>
      <c r="G6" s="76">
        <f>'Bilan comptable'!K19+'Bilan comptable'!K20</f>
        <v>0</v>
      </c>
    </row>
    <row r="7" spans="2:7" ht="16.5" thickBot="1">
      <c r="B7" s="79" t="s">
        <v>125</v>
      </c>
      <c r="C7" s="80">
        <f>'Bilan comptable'!C20</f>
        <v>0</v>
      </c>
      <c r="D7" s="81">
        <f>'Bilan comptable'!F20</f>
        <v>0</v>
      </c>
      <c r="E7" s="82" t="s">
        <v>128</v>
      </c>
      <c r="F7" s="81">
        <f>'Bilan comptable'!J24</f>
        <v>0</v>
      </c>
      <c r="G7" s="80">
        <f>'Bilan comptable'!K24</f>
        <v>0</v>
      </c>
    </row>
    <row r="8" spans="2:7" ht="16.5" thickBot="1">
      <c r="B8" s="16" t="s">
        <v>11</v>
      </c>
      <c r="C8" s="67">
        <f>SUM(C4:C7)</f>
        <v>0</v>
      </c>
      <c r="D8" s="69">
        <f>SUM(D4:D7)</f>
        <v>0</v>
      </c>
      <c r="E8" s="66" t="s">
        <v>11</v>
      </c>
      <c r="F8" s="68">
        <f>SUM(F4:F7)</f>
        <v>0</v>
      </c>
      <c r="G8" s="70">
        <f>SUM(G4:G7)</f>
        <v>0</v>
      </c>
    </row>
    <row r="14" spans="6:7" ht="15.75">
      <c r="F14" s="4"/>
      <c r="G14" s="4"/>
    </row>
  </sheetData>
  <sheetProtection sheet="1"/>
  <mergeCells count="1">
    <mergeCell ref="B2:G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1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3" customWidth="1"/>
    <col min="2" max="2" width="3.7109375" style="15" customWidth="1"/>
    <col min="3" max="3" width="46.7109375" style="3" customWidth="1"/>
    <col min="4" max="6" width="13.7109375" style="3" customWidth="1"/>
    <col min="7" max="16384" width="11.421875" style="3" customWidth="1"/>
  </cols>
  <sheetData>
    <row r="1" spans="2:6" ht="16.5" customHeight="1" thickBot="1">
      <c r="B1" s="153"/>
      <c r="C1" s="153"/>
      <c r="D1" s="153"/>
      <c r="E1" s="154"/>
      <c r="F1" s="154"/>
    </row>
    <row r="2" spans="2:6" ht="16.5" thickBot="1">
      <c r="B2" s="155" t="s">
        <v>129</v>
      </c>
      <c r="C2" s="156"/>
      <c r="D2" s="156"/>
      <c r="E2" s="157"/>
      <c r="F2" s="158"/>
    </row>
    <row r="3" spans="2:6" ht="16.5" thickBot="1">
      <c r="B3" s="159" t="s">
        <v>130</v>
      </c>
      <c r="C3" s="160"/>
      <c r="D3" s="65" t="s">
        <v>0</v>
      </c>
      <c r="E3" s="93" t="s">
        <v>1</v>
      </c>
      <c r="F3" s="65" t="s">
        <v>58</v>
      </c>
    </row>
    <row r="4" spans="2:6" ht="15.75">
      <c r="B4" s="94"/>
      <c r="C4" s="95" t="s">
        <v>131</v>
      </c>
      <c r="D4" s="9">
        <f>'Bilans fonctionnels'!F4</f>
        <v>0</v>
      </c>
      <c r="E4" s="100">
        <f>'Bilans fonctionnels'!G4</f>
        <v>0</v>
      </c>
      <c r="F4" s="9">
        <f>D4-E4</f>
        <v>0</v>
      </c>
    </row>
    <row r="5" spans="2:6" ht="16.5" thickBot="1">
      <c r="B5" s="96" t="s">
        <v>3</v>
      </c>
      <c r="C5" s="97" t="s">
        <v>122</v>
      </c>
      <c r="D5" s="9">
        <f>'Bilans fonctionnels'!C4</f>
        <v>0</v>
      </c>
      <c r="E5" s="9">
        <f>'Bilans fonctionnels'!D4</f>
        <v>0</v>
      </c>
      <c r="F5" s="9">
        <f aca="true" t="shared" si="0" ref="F5:F17">D5-E5</f>
        <v>0</v>
      </c>
    </row>
    <row r="6" spans="2:6" ht="16.5" thickBot="1">
      <c r="B6" s="16" t="s">
        <v>4</v>
      </c>
      <c r="C6" s="98" t="s">
        <v>5</v>
      </c>
      <c r="D6" s="101">
        <f>D4-D5</f>
        <v>0</v>
      </c>
      <c r="E6" s="19">
        <f>E4-E5</f>
        <v>0</v>
      </c>
      <c r="F6" s="101">
        <f t="shared" si="0"/>
        <v>0</v>
      </c>
    </row>
    <row r="7" spans="2:6" ht="15.75">
      <c r="B7" s="96"/>
      <c r="C7" s="97" t="s">
        <v>132</v>
      </c>
      <c r="D7" s="9">
        <f>'Bilans fonctionnels'!C5</f>
        <v>0</v>
      </c>
      <c r="E7" s="100">
        <f>'Bilans fonctionnels'!D5</f>
        <v>0</v>
      </c>
      <c r="F7" s="9">
        <f t="shared" si="0"/>
        <v>0</v>
      </c>
    </row>
    <row r="8" spans="2:6" ht="16.5" thickBot="1">
      <c r="B8" s="96" t="s">
        <v>3</v>
      </c>
      <c r="C8" s="97" t="s">
        <v>133</v>
      </c>
      <c r="D8" s="9">
        <f>'Bilans fonctionnels'!F5</f>
        <v>0</v>
      </c>
      <c r="E8" s="9">
        <f>'Bilans fonctionnels'!G5</f>
        <v>0</v>
      </c>
      <c r="F8" s="9">
        <f t="shared" si="0"/>
        <v>0</v>
      </c>
    </row>
    <row r="9" spans="2:6" ht="16.5" thickBot="1">
      <c r="B9" s="16" t="s">
        <v>4</v>
      </c>
      <c r="C9" s="98" t="s">
        <v>6</v>
      </c>
      <c r="D9" s="101">
        <f>D7-D8</f>
        <v>0</v>
      </c>
      <c r="E9" s="19">
        <f>E7-E8</f>
        <v>0</v>
      </c>
      <c r="F9" s="101">
        <f t="shared" si="0"/>
        <v>0</v>
      </c>
    </row>
    <row r="10" spans="2:6" ht="15.75">
      <c r="B10" s="96"/>
      <c r="C10" s="97" t="s">
        <v>134</v>
      </c>
      <c r="D10" s="9">
        <f>'Bilans fonctionnels'!C6</f>
        <v>0</v>
      </c>
      <c r="E10" s="100">
        <f>'Bilans fonctionnels'!D6</f>
        <v>0</v>
      </c>
      <c r="F10" s="9">
        <f t="shared" si="0"/>
        <v>0</v>
      </c>
    </row>
    <row r="11" spans="2:6" ht="16.5" thickBot="1">
      <c r="B11" s="96" t="s">
        <v>3</v>
      </c>
      <c r="C11" s="97" t="s">
        <v>135</v>
      </c>
      <c r="D11" s="9">
        <f>'Bilans fonctionnels'!F6</f>
        <v>0</v>
      </c>
      <c r="E11" s="9">
        <f>'Bilans fonctionnels'!G6</f>
        <v>0</v>
      </c>
      <c r="F11" s="9">
        <f t="shared" si="0"/>
        <v>0</v>
      </c>
    </row>
    <row r="12" spans="2:6" ht="16.5" thickBot="1">
      <c r="B12" s="16" t="s">
        <v>4</v>
      </c>
      <c r="C12" s="98" t="s">
        <v>7</v>
      </c>
      <c r="D12" s="101">
        <f>D10-D11</f>
        <v>0</v>
      </c>
      <c r="E12" s="19">
        <f>E10-E11</f>
        <v>0</v>
      </c>
      <c r="F12" s="101">
        <f t="shared" si="0"/>
        <v>0</v>
      </c>
    </row>
    <row r="13" spans="2:6" ht="16.5" thickBot="1">
      <c r="B13" s="16"/>
      <c r="C13" s="98" t="s">
        <v>50</v>
      </c>
      <c r="D13" s="101">
        <f>D9+D12</f>
        <v>0</v>
      </c>
      <c r="E13" s="19">
        <f>E9+E12</f>
        <v>0</v>
      </c>
      <c r="F13" s="101">
        <f t="shared" si="0"/>
        <v>0</v>
      </c>
    </row>
    <row r="14" spans="2:6" ht="15.75">
      <c r="B14" s="96"/>
      <c r="C14" s="97" t="s">
        <v>125</v>
      </c>
      <c r="D14" s="9">
        <f>'Bilans fonctionnels'!C7</f>
        <v>0</v>
      </c>
      <c r="E14" s="100">
        <f>'Bilans fonctionnels'!D7</f>
        <v>0</v>
      </c>
      <c r="F14" s="9">
        <f t="shared" si="0"/>
        <v>0</v>
      </c>
    </row>
    <row r="15" spans="2:6" ht="16.5" thickBot="1">
      <c r="B15" s="96" t="s">
        <v>3</v>
      </c>
      <c r="C15" s="97" t="s">
        <v>128</v>
      </c>
      <c r="D15" s="9">
        <f>'Bilans fonctionnels'!F7</f>
        <v>0</v>
      </c>
      <c r="E15" s="9">
        <f>'Bilans fonctionnels'!G7</f>
        <v>0</v>
      </c>
      <c r="F15" s="9">
        <f t="shared" si="0"/>
        <v>0</v>
      </c>
    </row>
    <row r="16" spans="2:6" ht="16.5" thickBot="1">
      <c r="B16" s="16" t="s">
        <v>4</v>
      </c>
      <c r="C16" s="98" t="s">
        <v>8</v>
      </c>
      <c r="D16" s="101">
        <f>D14-D15</f>
        <v>0</v>
      </c>
      <c r="E16" s="19">
        <f>E14-E15</f>
        <v>0</v>
      </c>
      <c r="F16" s="101">
        <f t="shared" si="0"/>
        <v>0</v>
      </c>
    </row>
    <row r="17" spans="2:6" ht="16.5" thickBot="1">
      <c r="B17" s="161" t="s">
        <v>49</v>
      </c>
      <c r="C17" s="162"/>
      <c r="D17" s="102">
        <f>D13+D16</f>
        <v>0</v>
      </c>
      <c r="E17" s="103">
        <f>E13+E16</f>
        <v>0</v>
      </c>
      <c r="F17" s="103">
        <f t="shared" si="0"/>
        <v>0</v>
      </c>
    </row>
    <row r="20" ht="12" customHeight="1"/>
    <row r="21" spans="4:6" ht="15.75">
      <c r="D21" s="87"/>
      <c r="E21" s="87"/>
      <c r="F21" s="87"/>
    </row>
  </sheetData>
  <sheetProtection sheet="1"/>
  <mergeCells count="4">
    <mergeCell ref="B1:F1"/>
    <mergeCell ref="B2:F2"/>
    <mergeCell ref="B3:C3"/>
    <mergeCell ref="B17:C17"/>
  </mergeCells>
  <conditionalFormatting sqref="F4:F17">
    <cfRule type="cellIs" priority="1" dxfId="0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" customWidth="1"/>
    <col min="2" max="2" width="47.7109375" style="2" customWidth="1"/>
    <col min="3" max="3" width="10.7109375" style="2" customWidth="1"/>
    <col min="4" max="4" width="47.7109375" style="2" customWidth="1"/>
    <col min="5" max="5" width="10.7109375" style="2" customWidth="1"/>
    <col min="6" max="16384" width="11.421875" style="2" customWidth="1"/>
  </cols>
  <sheetData>
    <row r="1" ht="15.75" thickBot="1">
      <c r="F1" s="104"/>
    </row>
    <row r="2" spans="2:5" ht="15.75" thickBot="1">
      <c r="B2" s="163" t="s">
        <v>139</v>
      </c>
      <c r="C2" s="164"/>
      <c r="D2" s="164"/>
      <c r="E2" s="165"/>
    </row>
    <row r="3" spans="2:5" ht="15.75" thickBot="1">
      <c r="B3" s="106" t="s">
        <v>60</v>
      </c>
      <c r="C3" s="106" t="s">
        <v>61</v>
      </c>
      <c r="D3" s="106" t="s">
        <v>62</v>
      </c>
      <c r="E3" s="106" t="s">
        <v>61</v>
      </c>
    </row>
    <row r="4" spans="2:5" ht="15">
      <c r="B4" s="88"/>
      <c r="C4" s="114"/>
      <c r="D4" s="88"/>
      <c r="E4" s="114"/>
    </row>
    <row r="5" spans="2:5" ht="15">
      <c r="B5" s="40" t="s">
        <v>63</v>
      </c>
      <c r="C5" s="115">
        <f>'Bilan comptable'!K10-('Bilan comptable'!J7-'Bilan comptable'!K7)-('Bilan comptable'!J8-'Bilan comptable'!K8)-('Bilan comptable'!J9-'Bilan comptable'!K9)</f>
        <v>0</v>
      </c>
      <c r="D5" s="40" t="s">
        <v>64</v>
      </c>
      <c r="E5" s="115">
        <f>'Bilan comptable'!J10+('Bilan comptable'!D23-'Bilan comptable'!G23)-('Bilan comptable'!K13-'Bilan comptable'!J13)</f>
        <v>0</v>
      </c>
    </row>
    <row r="6" spans="2:5" ht="15">
      <c r="B6" s="40"/>
      <c r="C6" s="115"/>
      <c r="D6" s="40"/>
      <c r="E6" s="115"/>
    </row>
    <row r="7" spans="2:5" ht="15">
      <c r="B7" s="40" t="s">
        <v>65</v>
      </c>
      <c r="C7" s="115"/>
      <c r="D7" s="40" t="s">
        <v>66</v>
      </c>
      <c r="E7" s="115"/>
    </row>
    <row r="8" spans="2:5" ht="15">
      <c r="B8" s="40" t="s">
        <v>67</v>
      </c>
      <c r="C8" s="115">
        <f>'Bilan comptable'!C5-'Bilan comptable'!F5</f>
        <v>0</v>
      </c>
      <c r="D8" s="40" t="s">
        <v>68</v>
      </c>
      <c r="E8" s="115"/>
    </row>
    <row r="9" spans="2:5" ht="15">
      <c r="B9" s="40" t="s">
        <v>69</v>
      </c>
      <c r="C9" s="115">
        <f>('Bilan comptable'!C6+'Bilan comptable'!C7+'Bilan comptable'!C8+'Bilan comptable'!C9)-('Bilan comptable'!F6+'Bilan comptable'!F7+'Bilan comptable'!F8+'Bilan comptable'!F9)</f>
        <v>0</v>
      </c>
      <c r="D9" s="40" t="s">
        <v>70</v>
      </c>
      <c r="E9" s="115"/>
    </row>
    <row r="10" spans="2:5" ht="15">
      <c r="B10" s="40" t="s">
        <v>71</v>
      </c>
      <c r="C10" s="115">
        <f>('Bilan comptable'!C10+'Bilan comptable'!C11)-('Bilan comptable'!F10+'Bilan comptable'!F11)</f>
        <v>0</v>
      </c>
      <c r="D10" s="40" t="s">
        <v>72</v>
      </c>
      <c r="E10" s="115"/>
    </row>
    <row r="11" spans="2:5" ht="15">
      <c r="B11" s="40"/>
      <c r="C11" s="115"/>
      <c r="D11" s="40"/>
      <c r="E11" s="115"/>
    </row>
    <row r="12" spans="2:5" ht="15">
      <c r="B12" s="40"/>
      <c r="C12" s="115"/>
      <c r="D12" s="40" t="s">
        <v>73</v>
      </c>
      <c r="E12" s="115"/>
    </row>
    <row r="13" spans="2:5" ht="15">
      <c r="B13" s="40" t="s">
        <v>74</v>
      </c>
      <c r="C13" s="115"/>
      <c r="D13" s="40" t="s">
        <v>75</v>
      </c>
      <c r="E13" s="115"/>
    </row>
    <row r="14" spans="2:5" ht="15">
      <c r="B14" s="40"/>
      <c r="C14" s="115"/>
      <c r="D14" s="40"/>
      <c r="E14" s="115"/>
    </row>
    <row r="15" spans="2:5" ht="15">
      <c r="B15" s="40" t="s">
        <v>76</v>
      </c>
      <c r="C15" s="115"/>
      <c r="D15" s="40" t="s">
        <v>77</v>
      </c>
      <c r="E15" s="115">
        <f>'Bilan comptable'!J5+'Bilan comptable'!J6-'Bilan comptable'!K5</f>
        <v>0</v>
      </c>
    </row>
    <row r="16" spans="2:5" ht="15">
      <c r="B16" s="40"/>
      <c r="C16" s="115"/>
      <c r="D16" s="40" t="s">
        <v>78</v>
      </c>
      <c r="E16" s="115"/>
    </row>
    <row r="17" spans="2:5" ht="15">
      <c r="B17" s="40"/>
      <c r="C17" s="115"/>
      <c r="D17" s="40" t="s">
        <v>79</v>
      </c>
      <c r="E17" s="115"/>
    </row>
    <row r="18" spans="2:5" ht="15">
      <c r="B18" s="40"/>
      <c r="C18" s="115"/>
      <c r="D18" s="40"/>
      <c r="E18" s="115"/>
    </row>
    <row r="19" spans="2:5" ht="15">
      <c r="B19" s="40" t="s">
        <v>80</v>
      </c>
      <c r="C19" s="89"/>
      <c r="D19" s="40" t="s">
        <v>81</v>
      </c>
      <c r="E19" s="89">
        <f>('Bilan comptable'!J15-'Bilan comptable'!J24)-('Bilan comptable'!K15-'Bilan comptable'!K24)</f>
        <v>0</v>
      </c>
    </row>
    <row r="20" spans="2:5" ht="15.75" thickBot="1">
      <c r="B20" s="116"/>
      <c r="C20" s="117"/>
      <c r="D20" s="116"/>
      <c r="E20" s="117"/>
    </row>
    <row r="21" spans="2:5" s="107" customFormat="1" ht="15" thickBot="1">
      <c r="B21" s="108" t="s">
        <v>82</v>
      </c>
      <c r="C21" s="111">
        <f>SUM(C5:C19)</f>
        <v>0</v>
      </c>
      <c r="D21" s="108" t="s">
        <v>83</v>
      </c>
      <c r="E21" s="111">
        <f>SUM(E5:E19)</f>
        <v>0</v>
      </c>
    </row>
    <row r="22" spans="2:5" ht="30.75" thickBot="1">
      <c r="B22" s="109" t="s">
        <v>136</v>
      </c>
      <c r="C22" s="112">
        <f>IF(E21&gt;C21,E21-C21:C21,0)</f>
        <v>0</v>
      </c>
      <c r="D22" s="109" t="s">
        <v>137</v>
      </c>
      <c r="E22" s="111">
        <f>IF(C21&gt;E21,C21-E21,0)</f>
        <v>0</v>
      </c>
    </row>
    <row r="23" spans="2:5" s="107" customFormat="1" ht="15" thickBot="1">
      <c r="B23" s="110" t="s">
        <v>48</v>
      </c>
      <c r="C23" s="113">
        <f>C21+C22</f>
        <v>0</v>
      </c>
      <c r="D23" s="110" t="s">
        <v>48</v>
      </c>
      <c r="E23" s="113">
        <f>E21+E22</f>
        <v>0</v>
      </c>
    </row>
    <row r="26" spans="3:4" ht="15">
      <c r="C26" s="105"/>
      <c r="D26" s="90"/>
    </row>
    <row r="27" spans="3:4" ht="15">
      <c r="C27" s="90"/>
      <c r="D27" s="90"/>
    </row>
    <row r="28" spans="3:4" ht="15">
      <c r="C28" s="90"/>
      <c r="D28" s="90"/>
    </row>
  </sheetData>
  <sheetProtection sheet="1"/>
  <mergeCells count="1">
    <mergeCell ref="B2:E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7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3" customWidth="1"/>
    <col min="2" max="2" width="57.28125" style="3" customWidth="1"/>
    <col min="3" max="5" width="14.28125" style="3" customWidth="1"/>
    <col min="6" max="16384" width="11.421875" style="3" customWidth="1"/>
  </cols>
  <sheetData>
    <row r="1" spans="2:5" ht="16.5" thickBot="1">
      <c r="B1" s="118"/>
      <c r="C1" s="118"/>
      <c r="D1" s="118"/>
      <c r="E1" s="118"/>
    </row>
    <row r="2" spans="2:5" ht="16.5" thickBot="1">
      <c r="B2" s="138" t="s">
        <v>138</v>
      </c>
      <c r="C2" s="139"/>
      <c r="D2" s="139"/>
      <c r="E2" s="140"/>
    </row>
    <row r="3" spans="2:5" ht="16.5" thickBot="1">
      <c r="B3" s="168" t="s">
        <v>84</v>
      </c>
      <c r="C3" s="181" t="s">
        <v>116</v>
      </c>
      <c r="D3" s="182"/>
      <c r="E3" s="183"/>
    </row>
    <row r="4" spans="2:5" ht="16.5" thickBot="1">
      <c r="B4" s="169"/>
      <c r="C4" s="65" t="s">
        <v>85</v>
      </c>
      <c r="D4" s="65" t="s">
        <v>86</v>
      </c>
      <c r="E4" s="65" t="s">
        <v>87</v>
      </c>
    </row>
    <row r="5" spans="2:5" ht="16.5" thickBot="1">
      <c r="B5" s="170"/>
      <c r="C5" s="122">
        <v>1</v>
      </c>
      <c r="D5" s="122">
        <v>2</v>
      </c>
      <c r="E5" s="122" t="s">
        <v>88</v>
      </c>
    </row>
    <row r="6" spans="2:5" ht="15.75">
      <c r="B6" s="119" t="s">
        <v>89</v>
      </c>
      <c r="C6" s="91"/>
      <c r="D6" s="91"/>
      <c r="E6" s="97"/>
    </row>
    <row r="7" spans="2:5" ht="15.75">
      <c r="B7" s="124" t="s">
        <v>90</v>
      </c>
      <c r="C7" s="92"/>
      <c r="D7" s="92"/>
      <c r="E7" s="97"/>
    </row>
    <row r="8" spans="2:5" ht="15.75">
      <c r="B8" s="8" t="s">
        <v>91</v>
      </c>
      <c r="C8" s="9">
        <f>'Bilan comptable'!C14-'Bilan comptable'!F14</f>
        <v>0</v>
      </c>
      <c r="D8" s="92"/>
      <c r="E8" s="97"/>
    </row>
    <row r="9" spans="2:5" ht="15.75">
      <c r="B9" s="8" t="s">
        <v>92</v>
      </c>
      <c r="C9" s="9"/>
      <c r="D9" s="9">
        <f>'Bilan comptable'!F15-'Bilan comptable'!C15</f>
        <v>0</v>
      </c>
      <c r="E9" s="97"/>
    </row>
    <row r="10" spans="2:5" ht="15.75">
      <c r="B10" s="8" t="s">
        <v>93</v>
      </c>
      <c r="C10" s="9">
        <f>('Bilan comptable'!C16+'Bilan comptable'!C17+'Bilan comptable'!C21)-('Bilan comptable'!F16+'Bilan comptable'!F17+'Bilan comptable'!F21)</f>
        <v>0</v>
      </c>
      <c r="D10" s="92"/>
      <c r="E10" s="97"/>
    </row>
    <row r="11" spans="2:5" ht="15.75">
      <c r="B11" s="8" t="s">
        <v>94</v>
      </c>
      <c r="C11" s="92"/>
      <c r="D11" s="92"/>
      <c r="E11" s="97"/>
    </row>
    <row r="12" spans="2:5" ht="15.75">
      <c r="B12" s="124" t="s">
        <v>95</v>
      </c>
      <c r="C12" s="92"/>
      <c r="D12" s="92"/>
      <c r="E12" s="97"/>
    </row>
    <row r="13" spans="2:5" ht="15.75">
      <c r="B13" s="8" t="s">
        <v>96</v>
      </c>
      <c r="C13" s="9">
        <f>'Bilan comptable'!K16-'Bilan comptable'!J16</f>
        <v>0</v>
      </c>
      <c r="D13" s="92"/>
      <c r="E13" s="97"/>
    </row>
    <row r="14" spans="2:5" ht="15.75">
      <c r="B14" s="8" t="s">
        <v>97</v>
      </c>
      <c r="C14" s="9">
        <f>('Bilan comptable'!K17+'Bilan comptable'!K18+'Bilan comptable'!K21)-('Bilan comptable'!J17+'Bilan comptable'!J18+'Bilan comptable'!J21)</f>
        <v>0</v>
      </c>
      <c r="D14" s="92"/>
      <c r="E14" s="97"/>
    </row>
    <row r="15" spans="2:5" ht="16.5" thickBot="1">
      <c r="B15" s="8" t="s">
        <v>98</v>
      </c>
      <c r="C15" s="120"/>
      <c r="D15" s="120"/>
      <c r="E15" s="97"/>
    </row>
    <row r="16" spans="2:5" ht="16.5" thickBot="1">
      <c r="B16" s="125" t="s">
        <v>11</v>
      </c>
      <c r="C16" s="126">
        <f>SUM(C8:C15)</f>
        <v>0</v>
      </c>
      <c r="D16" s="126">
        <f>SUM(D8:D15)</f>
        <v>0</v>
      </c>
      <c r="E16" s="92"/>
    </row>
    <row r="17" spans="2:5" ht="16.5" thickBot="1">
      <c r="B17" s="184" t="s">
        <v>99</v>
      </c>
      <c r="C17" s="185"/>
      <c r="D17" s="185"/>
      <c r="E17" s="127">
        <f>D16-C16</f>
        <v>0</v>
      </c>
    </row>
    <row r="18" spans="2:5" ht="15.75">
      <c r="B18" s="128" t="s">
        <v>100</v>
      </c>
      <c r="C18" s="129"/>
      <c r="D18" s="130"/>
      <c r="E18" s="91"/>
    </row>
    <row r="19" spans="2:5" ht="15.75">
      <c r="B19" s="8" t="s">
        <v>101</v>
      </c>
      <c r="C19" s="99">
        <f>'Bilan comptable'!C18+'Bilan comptable'!C19-'Bilan comptable'!F19-'Bilan comptable'!F18</f>
        <v>0</v>
      </c>
      <c r="D19" s="92"/>
      <c r="E19" s="92"/>
    </row>
    <row r="20" spans="2:5" ht="16.5" thickBot="1">
      <c r="B20" s="10" t="s">
        <v>102</v>
      </c>
      <c r="C20" s="11">
        <f>'Bilan comptable'!K19+'Bilan comptable'!K20-'Bilan comptable'!J19-'Bilan comptable'!J20</f>
        <v>0</v>
      </c>
      <c r="D20" s="121"/>
      <c r="E20" s="92"/>
    </row>
    <row r="21" spans="2:5" ht="16.5" thickBot="1">
      <c r="B21" s="125" t="s">
        <v>11</v>
      </c>
      <c r="C21" s="126">
        <f>SUM(C19:C20)</f>
        <v>0</v>
      </c>
      <c r="D21" s="126">
        <f>SUM(D19:D20)</f>
        <v>0</v>
      </c>
      <c r="E21" s="120"/>
    </row>
    <row r="22" spans="2:5" ht="16.5" thickBot="1">
      <c r="B22" s="184" t="s">
        <v>103</v>
      </c>
      <c r="C22" s="185"/>
      <c r="D22" s="188"/>
      <c r="E22" s="131">
        <f>D21-C21</f>
        <v>0</v>
      </c>
    </row>
    <row r="23" spans="2:5" ht="15.75">
      <c r="B23" s="171" t="s">
        <v>104</v>
      </c>
      <c r="C23" s="172"/>
      <c r="D23" s="172"/>
      <c r="E23" s="91"/>
    </row>
    <row r="24" spans="2:5" ht="15.75">
      <c r="B24" s="173" t="s">
        <v>105</v>
      </c>
      <c r="C24" s="174"/>
      <c r="D24" s="175"/>
      <c r="E24" s="132">
        <f>IF(E17+E22&lt;0,(E17+E22),0)</f>
        <v>0</v>
      </c>
    </row>
    <row r="25" spans="2:5" ht="15.75">
      <c r="B25" s="173" t="s">
        <v>106</v>
      </c>
      <c r="C25" s="174"/>
      <c r="D25" s="175"/>
      <c r="E25" s="92"/>
    </row>
    <row r="26" spans="2:5" ht="16.5" thickBot="1">
      <c r="B26" s="186" t="s">
        <v>107</v>
      </c>
      <c r="C26" s="189"/>
      <c r="D26" s="190"/>
      <c r="E26" s="133">
        <f>IF(E17+E22&gt;0,E17+E22,0)</f>
        <v>0</v>
      </c>
    </row>
    <row r="27" spans="2:5" ht="15.75">
      <c r="B27" s="134" t="s">
        <v>108</v>
      </c>
      <c r="C27" s="91"/>
      <c r="D27" s="91"/>
      <c r="E27" s="97"/>
    </row>
    <row r="28" spans="2:5" ht="15.75">
      <c r="B28" s="62" t="s">
        <v>109</v>
      </c>
      <c r="C28" s="85">
        <f>'Bilan comptable'!C20-'Bilan comptable'!F20</f>
        <v>0</v>
      </c>
      <c r="D28" s="86"/>
      <c r="E28" s="97"/>
    </row>
    <row r="29" spans="2:5" ht="15.75">
      <c r="B29" s="62" t="s">
        <v>110</v>
      </c>
      <c r="C29" s="86"/>
      <c r="D29" s="85">
        <f>'Bilan comptable'!J24-'Bilan comptable'!K24</f>
        <v>0</v>
      </c>
      <c r="E29" s="97"/>
    </row>
    <row r="30" spans="2:5" ht="16.5" thickBot="1">
      <c r="B30" s="63" t="s">
        <v>111</v>
      </c>
      <c r="C30" s="123"/>
      <c r="D30" s="123"/>
      <c r="E30" s="97"/>
    </row>
    <row r="31" spans="2:5" ht="16.5" thickBot="1">
      <c r="B31" s="125" t="s">
        <v>11</v>
      </c>
      <c r="C31" s="135">
        <f>SUM(C28:C30)</f>
        <v>0</v>
      </c>
      <c r="D31" s="135">
        <f>SUM(D28:D30)</f>
        <v>0</v>
      </c>
      <c r="E31" s="120"/>
    </row>
    <row r="32" spans="2:5" ht="16.5" thickBot="1">
      <c r="B32" s="191" t="s">
        <v>112</v>
      </c>
      <c r="C32" s="192"/>
      <c r="D32" s="193"/>
      <c r="E32" s="131">
        <f>D31-C31</f>
        <v>0</v>
      </c>
    </row>
    <row r="33" spans="2:5" ht="15.75">
      <c r="B33" s="176" t="s">
        <v>84</v>
      </c>
      <c r="C33" s="177"/>
      <c r="D33" s="177"/>
      <c r="E33" s="91"/>
    </row>
    <row r="34" spans="2:5" ht="15.75">
      <c r="B34" s="178" t="s">
        <v>113</v>
      </c>
      <c r="C34" s="179"/>
      <c r="D34" s="179"/>
      <c r="E34" s="92"/>
    </row>
    <row r="35" spans="2:5" ht="15.75">
      <c r="B35" s="166" t="s">
        <v>114</v>
      </c>
      <c r="C35" s="167"/>
      <c r="D35" s="167"/>
      <c r="E35" s="136">
        <f>IF(E17+E22+E32&lt;0,(E17+E22+E32),0)</f>
        <v>0</v>
      </c>
    </row>
    <row r="36" spans="2:5" ht="15.75">
      <c r="B36" s="173" t="s">
        <v>106</v>
      </c>
      <c r="C36" s="180"/>
      <c r="D36" s="180"/>
      <c r="E36" s="92"/>
    </row>
    <row r="37" spans="2:5" ht="16.5" thickBot="1">
      <c r="B37" s="186" t="s">
        <v>115</v>
      </c>
      <c r="C37" s="187"/>
      <c r="D37" s="187"/>
      <c r="E37" s="137">
        <f>IF(E17+E22+E32&gt;0,E17+E22+E32,0)</f>
        <v>0</v>
      </c>
    </row>
  </sheetData>
  <sheetProtection sheet="1"/>
  <mergeCells count="15">
    <mergeCell ref="B36:D36"/>
    <mergeCell ref="C3:E3"/>
    <mergeCell ref="B17:D17"/>
    <mergeCell ref="B37:D37"/>
    <mergeCell ref="B22:D22"/>
    <mergeCell ref="B24:D24"/>
    <mergeCell ref="B26:D26"/>
    <mergeCell ref="B32:D32"/>
    <mergeCell ref="B35:D35"/>
    <mergeCell ref="B2:E2"/>
    <mergeCell ref="B3:B5"/>
    <mergeCell ref="B23:D23"/>
    <mergeCell ref="B25:D25"/>
    <mergeCell ref="B33:D33"/>
    <mergeCell ref="B34:D34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vlaval</dc:creator>
  <cp:keywords/>
  <dc:description/>
  <cp:lastModifiedBy>JANUARIO Carlos</cp:lastModifiedBy>
  <cp:lastPrinted>2009-06-12T15:07:59Z</cp:lastPrinted>
  <dcterms:created xsi:type="dcterms:W3CDTF">2005-06-08T12:10:14Z</dcterms:created>
  <dcterms:modified xsi:type="dcterms:W3CDTF">2010-03-31T20:18:38Z</dcterms:modified>
  <cp:category/>
  <cp:version/>
  <cp:contentType/>
  <cp:contentStatus/>
</cp:coreProperties>
</file>