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135" windowWidth="13245" windowHeight="7785"/>
  </bookViews>
  <sheets>
    <sheet name="Bilans financiers" sheetId="2" r:id="rId1"/>
    <sheet name="Annexes" sheetId="5" r:id="rId2"/>
    <sheet name="CAF additive" sheetId="3" r:id="rId3"/>
    <sheet name="TABLEAU 1" sheetId="4" r:id="rId4"/>
    <sheet name="TABLEAU 2" sheetId="6" r:id="rId5"/>
    <sheet name="Commentaires" sheetId="7" r:id="rId6"/>
  </sheets>
  <calcPr calcId="125725"/>
</workbook>
</file>

<file path=xl/calcChain.xml><?xml version="1.0" encoding="utf-8"?>
<calcChain xmlns="http://schemas.openxmlformats.org/spreadsheetml/2006/main">
  <c r="F31" i="5"/>
  <c r="F22"/>
  <c r="D27"/>
  <c r="E27"/>
  <c r="F23"/>
  <c r="F24"/>
  <c r="F26"/>
  <c r="C27"/>
  <c r="E32"/>
  <c r="G13" i="2"/>
  <c r="F13"/>
  <c r="H13" s="1"/>
  <c r="H15"/>
  <c r="H22" s="1"/>
  <c r="H17"/>
  <c r="H18"/>
  <c r="H19"/>
  <c r="H20"/>
  <c r="K22"/>
  <c r="D19" i="5"/>
  <c r="C13" i="2"/>
  <c r="D13"/>
  <c r="E13"/>
  <c r="C22"/>
  <c r="D22"/>
  <c r="E22" s="1"/>
  <c r="E23" s="1"/>
  <c r="J22"/>
  <c r="D32" i="5"/>
  <c r="F30"/>
  <c r="F32"/>
  <c r="C32"/>
  <c r="E19"/>
  <c r="F15"/>
  <c r="F16"/>
  <c r="F17"/>
  <c r="F18"/>
  <c r="C19"/>
  <c r="D12"/>
  <c r="E12"/>
  <c r="F5"/>
  <c r="F6"/>
  <c r="F7"/>
  <c r="F8"/>
  <c r="F9"/>
  <c r="F10"/>
  <c r="F11"/>
  <c r="C12"/>
  <c r="K14" i="2"/>
  <c r="J14"/>
  <c r="G22"/>
  <c r="G23" s="1"/>
  <c r="F22"/>
  <c r="F23" s="1"/>
  <c r="H12"/>
  <c r="H11"/>
  <c r="H10"/>
  <c r="H9"/>
  <c r="H8"/>
  <c r="H7"/>
  <c r="H6"/>
  <c r="D23"/>
  <c r="C23"/>
  <c r="E20"/>
  <c r="E19"/>
  <c r="E18"/>
  <c r="E17"/>
  <c r="E15"/>
  <c r="E12"/>
  <c r="E11"/>
  <c r="E10"/>
  <c r="E9"/>
  <c r="E8"/>
  <c r="E7"/>
  <c r="E6"/>
  <c r="F12" i="5" l="1"/>
  <c r="F27"/>
  <c r="F19"/>
  <c r="J11" i="2"/>
  <c r="J23"/>
  <c r="H23"/>
  <c r="K11" l="1"/>
  <c r="K23"/>
  <c r="J12"/>
  <c r="K12" l="1"/>
</calcChain>
</file>

<file path=xl/sharedStrings.xml><?xml version="1.0" encoding="utf-8"?>
<sst xmlns="http://schemas.openxmlformats.org/spreadsheetml/2006/main" count="179" uniqueCount="139">
  <si>
    <t>N</t>
  </si>
  <si>
    <t>N-1</t>
  </si>
  <si>
    <t>TOTAUX</t>
  </si>
  <si>
    <t>Totaux</t>
  </si>
  <si>
    <t>ACTIF</t>
  </si>
  <si>
    <t>PASSIF</t>
  </si>
  <si>
    <t>Actif immobilisé</t>
  </si>
  <si>
    <t>Capitaux propres</t>
  </si>
  <si>
    <t>Concessions, brevets, logiciels</t>
  </si>
  <si>
    <t>Capital social</t>
  </si>
  <si>
    <t>Prime d'émission</t>
  </si>
  <si>
    <t>Constructions</t>
  </si>
  <si>
    <t>Réserve légale</t>
  </si>
  <si>
    <t>Réserves statutaires</t>
  </si>
  <si>
    <t>Report à nouveau</t>
  </si>
  <si>
    <t>Autres participations</t>
  </si>
  <si>
    <t>Résultat de l'exercice</t>
  </si>
  <si>
    <t>Prêts</t>
  </si>
  <si>
    <t>Total I</t>
  </si>
  <si>
    <t>Actif circulant</t>
  </si>
  <si>
    <t>Total II</t>
  </si>
  <si>
    <t>Stocks de marchandises</t>
  </si>
  <si>
    <t>Dettes</t>
  </si>
  <si>
    <t>Créances d'exploitation :</t>
  </si>
  <si>
    <t>Créances clients et cptes rattachés</t>
  </si>
  <si>
    <t>Avances et acomptes reçus s/cdes</t>
  </si>
  <si>
    <t>Autres créances d'exploitation</t>
  </si>
  <si>
    <t>Dettes fournisseurs et comptes rattachés</t>
  </si>
  <si>
    <t>Valeurs mobilières de placement</t>
  </si>
  <si>
    <t>Dettes fiscales et sociales</t>
  </si>
  <si>
    <t>Disponibilités</t>
  </si>
  <si>
    <t>Dettes sur immob. et comptes rattachés</t>
  </si>
  <si>
    <t>Autres dettes hors exploitation</t>
  </si>
  <si>
    <t>Total III</t>
  </si>
  <si>
    <t>TOTAL GENERAL</t>
  </si>
  <si>
    <t>Tableau des immobilisations</t>
  </si>
  <si>
    <t>Valeur brute à l'ouverture</t>
  </si>
  <si>
    <t>Valeur brute à la clôture</t>
  </si>
  <si>
    <t>Augmentation</t>
  </si>
  <si>
    <t>Diminution</t>
  </si>
  <si>
    <t>Tableau des amortissements</t>
  </si>
  <si>
    <t>Dotations</t>
  </si>
  <si>
    <t>Tableau des dépréciations</t>
  </si>
  <si>
    <t>Emprunts</t>
  </si>
  <si>
    <t>Valeur à l'ouverture</t>
  </si>
  <si>
    <t>Valeur à la clôture</t>
  </si>
  <si>
    <t>Dettes financières</t>
  </si>
  <si>
    <t>RESULTAT DE L'EXERCICE</t>
  </si>
  <si>
    <t>DOTATIONS AMORTISSEMENTS DEPRECIATIONS PROVISIONS D'EXPLOITATION</t>
  </si>
  <si>
    <t>DOTATIONS AMORTISSEMENTS DEPRECIATIONS PROVISIONS FINANCIERES</t>
  </si>
  <si>
    <t>DOTATIONS AMORTISSEMENTS DEPRECIATIONS PROVISIONS EXCEPTIONNELLES</t>
  </si>
  <si>
    <t>VALEUR COMPTABLE DES ELEMENTS D'ACTIF CEDES</t>
  </si>
  <si>
    <t>REPRISES AMORTISSEMENTS DEPRECIATIONS PROVISIONS D'EXPLOITATION</t>
  </si>
  <si>
    <t>REPRISES AMORTISSEMENTS DEPRECIATIONS PROVISIONS FINANCIERES</t>
  </si>
  <si>
    <t>REPRISES AMORTISSEMENTS DEPRECIATIONS PROVISIONS EXCEPTIONNELLES</t>
  </si>
  <si>
    <t>PRODUITS DE CESSIONS D'ELEMENTS D'ACTIF</t>
  </si>
  <si>
    <t>QUOTE-PART DES SUBVENTIONS D'INVESTISSEMENT VIREE AU RESULTAT</t>
  </si>
  <si>
    <t>CAPACITE D'AUTOFINANCEMENT de l'exercice</t>
  </si>
  <si>
    <t>EMPLOIS</t>
  </si>
  <si>
    <t>Montants</t>
  </si>
  <si>
    <t>RESSOURCES</t>
  </si>
  <si>
    <t>Distributions mises en paiement au cours de l'exercice</t>
  </si>
  <si>
    <t>Capacité d'autofinancement de l'exercice</t>
  </si>
  <si>
    <t>Acquisitions d'éléments de l'actif immobilisé</t>
  </si>
  <si>
    <t>Cessions ou réductions d'éléments de l'actif immobilisé</t>
  </si>
  <si>
    <t>Immobilisations incorporelles</t>
  </si>
  <si>
    <t>Cessions d'immobilisations :</t>
  </si>
  <si>
    <t>Immobilisations corporelles</t>
  </si>
  <si>
    <t xml:space="preserve"> - incorporelles</t>
  </si>
  <si>
    <t>Immobilisations financières</t>
  </si>
  <si>
    <t xml:space="preserve"> - corporelles</t>
  </si>
  <si>
    <t>Cessions ou réductions d'immobilisations</t>
  </si>
  <si>
    <t>Charges à répartir sur plusieurs exercices</t>
  </si>
  <si>
    <t>financières</t>
  </si>
  <si>
    <t>Réductions des capitaux propres</t>
  </si>
  <si>
    <t>Augmentation des capitaux propres</t>
  </si>
  <si>
    <t>Augmentation de capital ou apports</t>
  </si>
  <si>
    <t>Augmentation des autres capitaux propres</t>
  </si>
  <si>
    <t>Remboursements des dettes financières</t>
  </si>
  <si>
    <t>Augmentation des dettes financières</t>
  </si>
  <si>
    <t>Total des emplois</t>
  </si>
  <si>
    <t>Total des ressources</t>
  </si>
  <si>
    <t>Variation du fonds de roulement net global</t>
  </si>
  <si>
    <t xml:space="preserve">Exercice : </t>
  </si>
  <si>
    <t>Variation "Exploitation"</t>
  </si>
  <si>
    <t>Variations des actifs d'exploitation</t>
  </si>
  <si>
    <t>Stocks et en-cours</t>
  </si>
  <si>
    <t>Avances et acomptes versés sur commandes</t>
  </si>
  <si>
    <t>Créances clients, comptes rattachés</t>
  </si>
  <si>
    <t>et autres créances d'exploitation</t>
  </si>
  <si>
    <t>Variations des dettes d'exploitation</t>
  </si>
  <si>
    <t>Avances, acomptes reçus sur commandes en cours</t>
  </si>
  <si>
    <t>Dettes fournisseurs, comptes rattachés</t>
  </si>
  <si>
    <t>et autres dettes d'exploitation</t>
  </si>
  <si>
    <t>A-Variation nette "Exploitation"</t>
  </si>
  <si>
    <t>Variation "Hors Exploitation"</t>
  </si>
  <si>
    <t>Variations des autres débiteurs</t>
  </si>
  <si>
    <t>Variations des autres créditeurs</t>
  </si>
  <si>
    <t>B-Variation nette "Hors Exploitation"</t>
  </si>
  <si>
    <t>TOTAL A + B</t>
  </si>
  <si>
    <t>Besoins de l'exercice en fonds de roulement</t>
  </si>
  <si>
    <t>ou</t>
  </si>
  <si>
    <t>Dégagement net de fonds de roulement de l'exercice</t>
  </si>
  <si>
    <t>Variation "Trésorerie"</t>
  </si>
  <si>
    <t>Variations des disponibilités</t>
  </si>
  <si>
    <t>Variations des concours bancaires courants</t>
  </si>
  <si>
    <t>et soldes créditeurs de banque</t>
  </si>
  <si>
    <t>C-Variation nette "Trésorerie"</t>
  </si>
  <si>
    <t>(Total A+B+C)</t>
  </si>
  <si>
    <t>Emploi net</t>
  </si>
  <si>
    <t>Ressource nette</t>
  </si>
  <si>
    <t>Exercice N</t>
  </si>
  <si>
    <t>Exercice N- 1</t>
  </si>
  <si>
    <t>Montants bruts</t>
  </si>
  <si>
    <t>Montants nets</t>
  </si>
  <si>
    <t>Terrains</t>
  </si>
  <si>
    <t>Autres immobilisations corporelles</t>
  </si>
  <si>
    <t>Provisions pour risques et pour charges</t>
  </si>
  <si>
    <t>Inst. tech., matériel et outillage industriels</t>
  </si>
  <si>
    <t>Créances clients et comptes rattachés</t>
  </si>
  <si>
    <t>Emprunts auprès éts de crédit (1)</t>
  </si>
  <si>
    <t>(1) Dont concours bancaires courants et soldes créditeurs de banque</t>
  </si>
  <si>
    <t>BILANS (en euros) aux 31/12/N et N-1 de la SARL TILLEUL</t>
  </si>
  <si>
    <t>SARL TILLEUL Annexes</t>
  </si>
  <si>
    <t>Capacité d'autofinancement de l'exercice N selon la méthode additive</t>
  </si>
  <si>
    <t>SARL TILLEUL</t>
  </si>
  <si>
    <t>dont Concours Bancaires Courants</t>
  </si>
  <si>
    <t>TOTAL des CHARGES CALCULEES</t>
  </si>
  <si>
    <t>TOTAL des PRODUITS CALCULES</t>
  </si>
  <si>
    <t>Amort. /
Dépré</t>
  </si>
  <si>
    <t xml:space="preserve"> </t>
  </si>
  <si>
    <t>SARL TILLEUL - TABLEAU DE FINANCEMENT DE L'EXERCICE  N
TABLEAU I</t>
  </si>
  <si>
    <t>Variation du fonds de roulement net global (ressource nette)</t>
  </si>
  <si>
    <t>Variation du fonds de roulement net global (emploi net)</t>
  </si>
  <si>
    <t>SARL TILLEUL - TABLEAU DE FINANCEMENT DE L'EXERCICE N
TABLEAU II</t>
  </si>
  <si>
    <t>Besoins
(1)</t>
  </si>
  <si>
    <t>Dégagements
(2)</t>
  </si>
  <si>
    <t>Solde
(2)-(1)</t>
  </si>
  <si>
    <t xml:space="preserve">SARL TILLEUL - Commentaires 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</si>
</sst>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2" fillId="0" borderId="4" xfId="0" applyFont="1" applyFill="1" applyBorder="1" applyAlignment="1">
      <alignment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2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righ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vertical="center" wrapText="1"/>
    </xf>
    <xf numFmtId="4" fontId="2" fillId="0" borderId="28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2" fillId="0" borderId="21" xfId="0" applyNumberFormat="1" applyFont="1" applyFill="1" applyBorder="1" applyAlignment="1">
      <alignment vertical="center" wrapText="1"/>
    </xf>
    <xf numFmtId="4" fontId="2" fillId="0" borderId="28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left" vertical="center" wrapText="1"/>
    </xf>
    <xf numFmtId="2" fontId="3" fillId="2" borderId="26" xfId="0" applyNumberFormat="1" applyFont="1" applyFill="1" applyBorder="1" applyAlignment="1">
      <alignment horizontal="right" vertical="center" wrapText="1"/>
    </xf>
    <xf numFmtId="2" fontId="3" fillId="2" borderId="12" xfId="0" applyNumberFormat="1" applyFont="1" applyFill="1" applyBorder="1" applyAlignment="1">
      <alignment horizontal="right" vertical="center" wrapText="1"/>
    </xf>
    <xf numFmtId="4" fontId="3" fillId="2" borderId="12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right" vertical="center" wrapText="1"/>
    </xf>
    <xf numFmtId="4" fontId="2" fillId="0" borderId="20" xfId="0" applyNumberFormat="1" applyFont="1" applyFill="1" applyBorder="1" applyAlignment="1">
      <alignment horizontal="right" vertical="center" wrapText="1"/>
    </xf>
    <xf numFmtId="4" fontId="4" fillId="0" borderId="24" xfId="0" applyNumberFormat="1" applyFont="1" applyFill="1" applyBorder="1" applyAlignment="1">
      <alignment vertical="center" wrapText="1"/>
    </xf>
    <xf numFmtId="4" fontId="2" fillId="0" borderId="24" xfId="0" applyNumberFormat="1" applyFont="1" applyFill="1" applyBorder="1" applyAlignment="1">
      <alignment vertical="center" wrapText="1"/>
    </xf>
    <xf numFmtId="4" fontId="2" fillId="0" borderId="24" xfId="0" applyNumberFormat="1" applyFont="1" applyFill="1" applyBorder="1" applyAlignment="1">
      <alignment horizontal="right" vertical="center" wrapText="1"/>
    </xf>
    <xf numFmtId="4" fontId="2" fillId="0" borderId="30" xfId="0" applyNumberFormat="1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4" fontId="2" fillId="0" borderId="23" xfId="0" applyNumberFormat="1" applyFont="1" applyFill="1" applyBorder="1" applyAlignment="1">
      <alignment vertical="center" wrapText="1"/>
    </xf>
    <xf numFmtId="4" fontId="2" fillId="0" borderId="20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4" fontId="2" fillId="0" borderId="22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vertical="center" wrapText="1"/>
    </xf>
    <xf numFmtId="4" fontId="3" fillId="0" borderId="26" xfId="0" applyNumberFormat="1" applyFont="1" applyFill="1" applyBorder="1" applyAlignment="1">
      <alignment vertical="center" wrapText="1"/>
    </xf>
    <xf numFmtId="4" fontId="3" fillId="0" borderId="29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4" fontId="2" fillId="0" borderId="35" xfId="0" applyNumberFormat="1" applyFont="1" applyFill="1" applyBorder="1" applyAlignment="1">
      <alignment vertical="center" wrapText="1"/>
    </xf>
    <xf numFmtId="4" fontId="4" fillId="0" borderId="35" xfId="0" applyNumberFormat="1" applyFont="1" applyFill="1" applyBorder="1" applyAlignment="1">
      <alignment vertical="center" wrapText="1"/>
    </xf>
    <xf numFmtId="4" fontId="3" fillId="0" borderId="36" xfId="0" applyNumberFormat="1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center" vertical="center" wrapText="1"/>
    </xf>
    <xf numFmtId="4" fontId="2" fillId="0" borderId="32" xfId="0" applyNumberFormat="1" applyFont="1" applyFill="1" applyBorder="1" applyAlignment="1">
      <alignment vertical="center" wrapText="1"/>
    </xf>
    <xf numFmtId="4" fontId="3" fillId="0" borderId="34" xfId="0" applyNumberFormat="1" applyFont="1" applyFill="1" applyBorder="1" applyAlignment="1">
      <alignment vertical="center" wrapText="1"/>
    </xf>
    <xf numFmtId="0" fontId="3" fillId="2" borderId="37" xfId="0" applyFont="1" applyFill="1" applyBorder="1" applyAlignment="1">
      <alignment horizontal="center" vertical="center" wrapText="1"/>
    </xf>
    <xf numFmtId="4" fontId="3" fillId="2" borderId="36" xfId="0" applyNumberFormat="1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right"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right" vertical="center"/>
    </xf>
    <xf numFmtId="4" fontId="2" fillId="0" borderId="40" xfId="0" applyNumberFormat="1" applyFont="1" applyFill="1" applyBorder="1" applyAlignment="1">
      <alignment vertical="center" wrapText="1"/>
    </xf>
    <xf numFmtId="4" fontId="2" fillId="0" borderId="41" xfId="0" applyNumberFormat="1" applyFont="1" applyFill="1" applyBorder="1" applyAlignment="1">
      <alignment vertical="center" wrapText="1"/>
    </xf>
    <xf numFmtId="4" fontId="2" fillId="0" borderId="21" xfId="0" applyNumberFormat="1" applyFont="1" applyFill="1" applyBorder="1"/>
    <xf numFmtId="4" fontId="2" fillId="0" borderId="28" xfId="0" applyNumberFormat="1" applyFont="1" applyFill="1" applyBorder="1"/>
    <xf numFmtId="4" fontId="2" fillId="0" borderId="28" xfId="0" applyNumberFormat="1" applyFont="1" applyFill="1" applyBorder="1" applyAlignment="1">
      <alignment horizontal="right"/>
    </xf>
    <xf numFmtId="2" fontId="2" fillId="0" borderId="28" xfId="0" applyNumberFormat="1" applyFont="1" applyFill="1" applyBorder="1"/>
    <xf numFmtId="0" fontId="3" fillId="5" borderId="42" xfId="0" applyFont="1" applyFill="1" applyBorder="1" applyAlignment="1">
      <alignment horizontal="center" vertical="center" wrapText="1" shrinkToFit="1"/>
    </xf>
    <xf numFmtId="0" fontId="3" fillId="5" borderId="43" xfId="0" applyFont="1" applyFill="1" applyBorder="1" applyAlignment="1">
      <alignment horizontal="center" vertical="center" wrapText="1" shrinkToFit="1"/>
    </xf>
    <xf numFmtId="0" fontId="3" fillId="5" borderId="44" xfId="0" applyFont="1" applyFill="1" applyBorder="1" applyAlignment="1">
      <alignment horizontal="center" vertical="center" wrapText="1" shrinkToFit="1"/>
    </xf>
    <xf numFmtId="0" fontId="2" fillId="0" borderId="33" xfId="0" applyFont="1" applyFill="1" applyBorder="1"/>
    <xf numFmtId="4" fontId="2" fillId="0" borderId="34" xfId="0" applyNumberFormat="1" applyFont="1" applyFill="1" applyBorder="1"/>
    <xf numFmtId="0" fontId="2" fillId="0" borderId="25" xfId="0" applyFont="1" applyFill="1" applyBorder="1"/>
    <xf numFmtId="4" fontId="2" fillId="0" borderId="35" xfId="0" applyNumberFormat="1" applyFont="1" applyFill="1" applyBorder="1"/>
    <xf numFmtId="0" fontId="3" fillId="2" borderId="2" xfId="0" applyFont="1" applyFill="1" applyBorder="1" applyAlignment="1">
      <alignment horizontal="right"/>
    </xf>
    <xf numFmtId="4" fontId="3" fillId="2" borderId="40" xfId="0" applyNumberFormat="1" applyFont="1" applyFill="1" applyBorder="1"/>
    <xf numFmtId="4" fontId="3" fillId="2" borderId="41" xfId="0" applyNumberFormat="1" applyFont="1" applyFill="1" applyBorder="1"/>
    <xf numFmtId="4" fontId="2" fillId="0" borderId="35" xfId="0" applyNumberFormat="1" applyFont="1" applyFill="1" applyBorder="1" applyAlignment="1">
      <alignment horizontal="right"/>
    </xf>
    <xf numFmtId="0" fontId="3" fillId="2" borderId="38" xfId="0" applyFont="1" applyFill="1" applyBorder="1" applyAlignment="1">
      <alignment horizontal="right"/>
    </xf>
    <xf numFmtId="4" fontId="3" fillId="2" borderId="45" xfId="0" applyNumberFormat="1" applyFont="1" applyFill="1" applyBorder="1"/>
    <xf numFmtId="0" fontId="3" fillId="5" borderId="1" xfId="0" applyFont="1" applyFill="1" applyBorder="1" applyAlignment="1">
      <alignment horizontal="center" vertical="center" wrapText="1" shrinkToFit="1"/>
    </xf>
    <xf numFmtId="0" fontId="3" fillId="5" borderId="46" xfId="0" applyFont="1" applyFill="1" applyBorder="1" applyAlignment="1">
      <alignment horizontal="center" vertical="center" wrapText="1" shrinkToFit="1"/>
    </xf>
    <xf numFmtId="0" fontId="3" fillId="5" borderId="47" xfId="0" applyFont="1" applyFill="1" applyBorder="1" applyAlignment="1">
      <alignment horizontal="center" vertical="center" wrapText="1" shrinkToFit="1"/>
    </xf>
    <xf numFmtId="4" fontId="2" fillId="0" borderId="28" xfId="0" applyNumberFormat="1" applyFont="1" applyFill="1" applyBorder="1" applyAlignment="1">
      <alignment vertical="center"/>
    </xf>
    <xf numFmtId="4" fontId="3" fillId="0" borderId="28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left" vertical="center"/>
    </xf>
    <xf numFmtId="4" fontId="2" fillId="0" borderId="35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3" fillId="4" borderId="25" xfId="0" applyFont="1" applyFill="1" applyBorder="1" applyAlignment="1">
      <alignment horizontal="right" vertical="center"/>
    </xf>
    <xf numFmtId="4" fontId="3" fillId="0" borderId="34" xfId="0" applyNumberFormat="1" applyFont="1" applyFill="1" applyBorder="1" applyAlignment="1">
      <alignment vertical="center"/>
    </xf>
    <xf numFmtId="0" fontId="3" fillId="4" borderId="31" xfId="0" applyFont="1" applyFill="1" applyBorder="1" applyAlignment="1">
      <alignment horizontal="right" vertical="center"/>
    </xf>
    <xf numFmtId="4" fontId="2" fillId="0" borderId="3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4" fontId="3" fillId="4" borderId="13" xfId="0" applyNumberFormat="1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horizontal="right" vertical="center" wrapText="1"/>
    </xf>
    <xf numFmtId="0" fontId="3" fillId="5" borderId="34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right" vertical="center" wrapText="1"/>
    </xf>
    <xf numFmtId="4" fontId="3" fillId="4" borderId="36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right" vertical="center" wrapText="1"/>
    </xf>
    <xf numFmtId="4" fontId="3" fillId="2" borderId="40" xfId="0" applyNumberFormat="1" applyFont="1" applyFill="1" applyBorder="1" applyAlignment="1">
      <alignment vertical="center" wrapText="1"/>
    </xf>
    <xf numFmtId="0" fontId="3" fillId="2" borderId="40" xfId="0" applyFont="1" applyFill="1" applyBorder="1" applyAlignment="1">
      <alignment horizontal="right" vertical="center" wrapText="1"/>
    </xf>
    <xf numFmtId="4" fontId="3" fillId="2" borderId="41" xfId="0" applyNumberFormat="1" applyFont="1" applyFill="1" applyBorder="1" applyAlignment="1">
      <alignment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vertical="center" wrapText="1"/>
    </xf>
    <xf numFmtId="0" fontId="5" fillId="0" borderId="0" xfId="0" applyFont="1" applyFill="1" applyBorder="1"/>
    <xf numFmtId="0" fontId="5" fillId="0" borderId="25" xfId="0" applyFont="1" applyFill="1" applyBorder="1" applyAlignment="1">
      <alignment vertical="center" wrapText="1"/>
    </xf>
    <xf numFmtId="4" fontId="5" fillId="0" borderId="28" xfId="0" applyNumberFormat="1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4" fontId="5" fillId="0" borderId="35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2" fillId="4" borderId="35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right" vertical="center"/>
    </xf>
    <xf numFmtId="0" fontId="3" fillId="4" borderId="32" xfId="0" applyFont="1" applyFill="1" applyBorder="1" applyAlignment="1">
      <alignment vertical="center"/>
    </xf>
    <xf numFmtId="4" fontId="3" fillId="4" borderId="34" xfId="0" applyNumberFormat="1" applyFont="1" applyFill="1" applyBorder="1" applyAlignment="1">
      <alignment vertical="center"/>
    </xf>
    <xf numFmtId="4" fontId="2" fillId="4" borderId="35" xfId="0" applyNumberFormat="1" applyFont="1" applyFill="1" applyBorder="1" applyAlignment="1">
      <alignment vertical="center"/>
    </xf>
    <xf numFmtId="4" fontId="3" fillId="4" borderId="32" xfId="0" applyNumberFormat="1" applyFont="1" applyFill="1" applyBorder="1" applyAlignment="1">
      <alignment vertical="center"/>
    </xf>
    <xf numFmtId="4" fontId="3" fillId="0" borderId="35" xfId="0" applyNumberFormat="1" applyFont="1" applyFill="1" applyBorder="1" applyAlignment="1">
      <alignment vertical="center"/>
    </xf>
    <xf numFmtId="4" fontId="2" fillId="4" borderId="34" xfId="0" applyNumberFormat="1" applyFont="1" applyFill="1" applyBorder="1" applyAlignment="1">
      <alignment vertical="center"/>
    </xf>
    <xf numFmtId="4" fontId="3" fillId="0" borderId="36" xfId="0" applyNumberFormat="1" applyFont="1" applyFill="1" applyBorder="1" applyAlignment="1">
      <alignment vertical="center"/>
    </xf>
    <xf numFmtId="4" fontId="3" fillId="0" borderId="5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5" borderId="48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3" fillId="5" borderId="49" xfId="0" applyFont="1" applyFill="1" applyBorder="1" applyAlignment="1">
      <alignment horizontal="center"/>
    </xf>
    <xf numFmtId="4" fontId="3" fillId="2" borderId="50" xfId="0" applyNumberFormat="1" applyFont="1" applyFill="1" applyBorder="1" applyAlignment="1">
      <alignment horizontal="center" vertical="center"/>
    </xf>
    <xf numFmtId="4" fontId="3" fillId="2" borderId="4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6"/>
  <sheetViews>
    <sheetView showGridLines="0" tabSelected="1" workbookViewId="0">
      <selection activeCell="B2" sqref="B2:K2"/>
    </sheetView>
  </sheetViews>
  <sheetFormatPr baseColWidth="10" defaultRowHeight="15.75"/>
  <cols>
    <col min="1" max="1" width="3.7109375" style="25" customWidth="1"/>
    <col min="2" max="2" width="36.7109375" style="25" customWidth="1"/>
    <col min="3" max="8" width="11.7109375" style="25" customWidth="1"/>
    <col min="9" max="9" width="36.7109375" style="25" customWidth="1"/>
    <col min="10" max="11" width="11.7109375" style="25" customWidth="1"/>
    <col min="12" max="16384" width="11.42578125" style="25"/>
  </cols>
  <sheetData>
    <row r="1" spans="2:11" s="23" customFormat="1" ht="16.5" thickBot="1"/>
    <row r="2" spans="2:11" s="24" customFormat="1" ht="16.5" thickBot="1">
      <c r="B2" s="135" t="s">
        <v>122</v>
      </c>
      <c r="C2" s="136"/>
      <c r="D2" s="136"/>
      <c r="E2" s="136"/>
      <c r="F2" s="136"/>
      <c r="G2" s="136"/>
      <c r="H2" s="136"/>
      <c r="I2" s="136"/>
      <c r="J2" s="136"/>
      <c r="K2" s="137"/>
    </row>
    <row r="3" spans="2:11" s="24" customFormat="1">
      <c r="B3" s="138" t="s">
        <v>4</v>
      </c>
      <c r="C3" s="140" t="s">
        <v>111</v>
      </c>
      <c r="D3" s="140"/>
      <c r="E3" s="140"/>
      <c r="F3" s="140" t="s">
        <v>112</v>
      </c>
      <c r="G3" s="140"/>
      <c r="H3" s="140"/>
      <c r="I3" s="140" t="s">
        <v>5</v>
      </c>
      <c r="J3" s="140" t="s">
        <v>0</v>
      </c>
      <c r="K3" s="143" t="s">
        <v>1</v>
      </c>
    </row>
    <row r="4" spans="2:11" s="24" customFormat="1" ht="31.5">
      <c r="B4" s="139"/>
      <c r="C4" s="27" t="s">
        <v>113</v>
      </c>
      <c r="D4" s="27" t="s">
        <v>129</v>
      </c>
      <c r="E4" s="27" t="s">
        <v>114</v>
      </c>
      <c r="F4" s="27" t="s">
        <v>113</v>
      </c>
      <c r="G4" s="27" t="s">
        <v>129</v>
      </c>
      <c r="H4" s="27" t="s">
        <v>114</v>
      </c>
      <c r="I4" s="141"/>
      <c r="J4" s="142"/>
      <c r="K4" s="144"/>
    </row>
    <row r="5" spans="2:11" s="24" customFormat="1">
      <c r="B5" s="44" t="s">
        <v>6</v>
      </c>
      <c r="C5" s="10"/>
      <c r="D5" s="10"/>
      <c r="E5" s="10"/>
      <c r="F5" s="10"/>
      <c r="G5" s="10"/>
      <c r="H5" s="34"/>
      <c r="I5" s="5" t="s">
        <v>7</v>
      </c>
      <c r="J5" s="40"/>
      <c r="K5" s="45"/>
    </row>
    <row r="6" spans="2:11" s="23" customFormat="1">
      <c r="B6" s="46" t="s">
        <v>8</v>
      </c>
      <c r="C6" s="11">
        <v>15000</v>
      </c>
      <c r="D6" s="11">
        <v>2000</v>
      </c>
      <c r="E6" s="11">
        <f t="shared" ref="E6:E13" si="0">C6-D6</f>
        <v>13000</v>
      </c>
      <c r="F6" s="11">
        <v>12000</v>
      </c>
      <c r="G6" s="11">
        <v>1800</v>
      </c>
      <c r="H6" s="35">
        <f t="shared" ref="H6:H13" si="1">F6-G6</f>
        <v>10200</v>
      </c>
      <c r="I6" s="6" t="s">
        <v>9</v>
      </c>
      <c r="J6" s="31">
        <v>70000</v>
      </c>
      <c r="K6" s="47">
        <v>50000</v>
      </c>
    </row>
    <row r="7" spans="2:11" s="23" customFormat="1">
      <c r="B7" s="46" t="s">
        <v>115</v>
      </c>
      <c r="C7" s="11">
        <v>45000</v>
      </c>
      <c r="D7" s="11"/>
      <c r="E7" s="11">
        <f t="shared" si="0"/>
        <v>45000</v>
      </c>
      <c r="F7" s="11">
        <v>28000</v>
      </c>
      <c r="G7" s="11"/>
      <c r="H7" s="35">
        <f t="shared" si="1"/>
        <v>28000</v>
      </c>
      <c r="I7" s="6" t="s">
        <v>10</v>
      </c>
      <c r="J7" s="31">
        <v>12000</v>
      </c>
      <c r="K7" s="47"/>
    </row>
    <row r="8" spans="2:11" s="23" customFormat="1">
      <c r="B8" s="46" t="s">
        <v>11</v>
      </c>
      <c r="C8" s="11">
        <v>60000</v>
      </c>
      <c r="D8" s="11">
        <v>5600</v>
      </c>
      <c r="E8" s="11">
        <f t="shared" si="0"/>
        <v>54400</v>
      </c>
      <c r="F8" s="11">
        <v>50000</v>
      </c>
      <c r="G8" s="11">
        <v>5000</v>
      </c>
      <c r="H8" s="35">
        <f t="shared" si="1"/>
        <v>45000</v>
      </c>
      <c r="I8" s="6" t="s">
        <v>12</v>
      </c>
      <c r="J8" s="31">
        <v>7000</v>
      </c>
      <c r="K8" s="47">
        <v>5000</v>
      </c>
    </row>
    <row r="9" spans="2:11" s="23" customFormat="1">
      <c r="B9" s="46" t="s">
        <v>118</v>
      </c>
      <c r="C9" s="11">
        <v>26000</v>
      </c>
      <c r="D9" s="11">
        <v>2500</v>
      </c>
      <c r="E9" s="11">
        <f t="shared" si="0"/>
        <v>23500</v>
      </c>
      <c r="F9" s="11">
        <v>32000</v>
      </c>
      <c r="G9" s="11">
        <v>2300</v>
      </c>
      <c r="H9" s="35">
        <f t="shared" si="1"/>
        <v>29700</v>
      </c>
      <c r="I9" s="6" t="s">
        <v>13</v>
      </c>
      <c r="J9" s="31">
        <v>3000</v>
      </c>
      <c r="K9" s="47">
        <v>2000</v>
      </c>
    </row>
    <row r="10" spans="2:11" s="23" customFormat="1">
      <c r="B10" s="46" t="s">
        <v>116</v>
      </c>
      <c r="C10" s="11">
        <v>24000</v>
      </c>
      <c r="D10" s="11">
        <v>6000</v>
      </c>
      <c r="E10" s="11">
        <f t="shared" si="0"/>
        <v>18000</v>
      </c>
      <c r="F10" s="11">
        <v>20000</v>
      </c>
      <c r="G10" s="11">
        <v>5800</v>
      </c>
      <c r="H10" s="35">
        <f t="shared" si="1"/>
        <v>14200</v>
      </c>
      <c r="I10" s="6" t="s">
        <v>14</v>
      </c>
      <c r="J10" s="31">
        <v>500</v>
      </c>
      <c r="K10" s="47">
        <v>500</v>
      </c>
    </row>
    <row r="11" spans="2:11" s="23" customFormat="1">
      <c r="B11" s="46" t="s">
        <v>15</v>
      </c>
      <c r="C11" s="11">
        <v>13000</v>
      </c>
      <c r="D11" s="11">
        <v>1000</v>
      </c>
      <c r="E11" s="11">
        <f t="shared" si="0"/>
        <v>12000</v>
      </c>
      <c r="F11" s="11">
        <v>10000</v>
      </c>
      <c r="G11" s="11">
        <v>1000</v>
      </c>
      <c r="H11" s="35">
        <f t="shared" si="1"/>
        <v>9000</v>
      </c>
      <c r="I11" s="18" t="s">
        <v>16</v>
      </c>
      <c r="J11" s="30">
        <f>E23-SUM(J6:J10)-J22-J13</f>
        <v>55100</v>
      </c>
      <c r="K11" s="48">
        <f>H23-SUM(K6:K10)-K22-K13</f>
        <v>86500</v>
      </c>
    </row>
    <row r="12" spans="2:11" s="23" customFormat="1">
      <c r="B12" s="46" t="s">
        <v>17</v>
      </c>
      <c r="C12" s="12">
        <v>9000</v>
      </c>
      <c r="D12" s="12"/>
      <c r="E12" s="12">
        <f t="shared" si="0"/>
        <v>9000</v>
      </c>
      <c r="F12" s="12">
        <v>8000</v>
      </c>
      <c r="G12" s="12"/>
      <c r="H12" s="36">
        <f t="shared" si="1"/>
        <v>8000</v>
      </c>
      <c r="I12" s="7" t="s">
        <v>18</v>
      </c>
      <c r="J12" s="41">
        <f>SUM(J6:J11)</f>
        <v>147600</v>
      </c>
      <c r="K12" s="49">
        <f>SUM(K6:K11)</f>
        <v>144000</v>
      </c>
    </row>
    <row r="13" spans="2:11" s="23" customFormat="1">
      <c r="B13" s="50" t="s">
        <v>18</v>
      </c>
      <c r="C13" s="13">
        <f>SUM(C6:C12)</f>
        <v>192000</v>
      </c>
      <c r="D13" s="13">
        <f>SUM(D6:D12)</f>
        <v>17100</v>
      </c>
      <c r="E13" s="13">
        <f t="shared" si="0"/>
        <v>174900</v>
      </c>
      <c r="F13" s="13">
        <f>SUM(F6:F12)</f>
        <v>160000</v>
      </c>
      <c r="G13" s="13">
        <f>SUM(G6:G12)</f>
        <v>15900</v>
      </c>
      <c r="H13" s="37">
        <f t="shared" si="1"/>
        <v>144100</v>
      </c>
      <c r="I13" s="6" t="s">
        <v>117</v>
      </c>
      <c r="J13" s="31">
        <v>1600</v>
      </c>
      <c r="K13" s="47">
        <v>1400</v>
      </c>
    </row>
    <row r="14" spans="2:11" s="23" customFormat="1">
      <c r="B14" s="51" t="s">
        <v>19</v>
      </c>
      <c r="C14" s="14"/>
      <c r="D14" s="14"/>
      <c r="E14" s="14"/>
      <c r="F14" s="14"/>
      <c r="G14" s="14"/>
      <c r="H14" s="38"/>
      <c r="I14" s="7" t="s">
        <v>20</v>
      </c>
      <c r="J14" s="41">
        <f>J13</f>
        <v>1600</v>
      </c>
      <c r="K14" s="49">
        <f>K13</f>
        <v>1400</v>
      </c>
    </row>
    <row r="15" spans="2:11" s="23" customFormat="1">
      <c r="B15" s="46" t="s">
        <v>21</v>
      </c>
      <c r="C15" s="15">
        <v>24000</v>
      </c>
      <c r="D15" s="15">
        <v>6000</v>
      </c>
      <c r="E15" s="15">
        <f>C15-D15</f>
        <v>18000</v>
      </c>
      <c r="F15" s="15">
        <v>51000</v>
      </c>
      <c r="G15" s="15">
        <v>5600</v>
      </c>
      <c r="H15" s="28">
        <f>F15-G15</f>
        <v>45400</v>
      </c>
      <c r="I15" s="8" t="s">
        <v>22</v>
      </c>
      <c r="J15" s="30"/>
      <c r="K15" s="47"/>
    </row>
    <row r="16" spans="2:11" s="23" customFormat="1">
      <c r="B16" s="46" t="s">
        <v>23</v>
      </c>
      <c r="C16" s="15"/>
      <c r="D16" s="15"/>
      <c r="E16" s="15"/>
      <c r="F16" s="15"/>
      <c r="G16" s="15"/>
      <c r="H16" s="28"/>
      <c r="I16" s="6" t="s">
        <v>120</v>
      </c>
      <c r="J16" s="31">
        <v>14000</v>
      </c>
      <c r="K16" s="47">
        <v>13000</v>
      </c>
    </row>
    <row r="17" spans="2:11" s="23" customFormat="1">
      <c r="B17" s="46" t="s">
        <v>24</v>
      </c>
      <c r="C17" s="15">
        <v>26000</v>
      </c>
      <c r="D17" s="15">
        <v>6700</v>
      </c>
      <c r="E17" s="15">
        <f>C17-D17</f>
        <v>19300</v>
      </c>
      <c r="F17" s="15">
        <v>20000</v>
      </c>
      <c r="G17" s="15">
        <v>8200</v>
      </c>
      <c r="H17" s="28">
        <f>F17-G17</f>
        <v>11800</v>
      </c>
      <c r="I17" s="6" t="s">
        <v>25</v>
      </c>
      <c r="J17" s="31">
        <v>3000</v>
      </c>
      <c r="K17" s="47">
        <v>1000</v>
      </c>
    </row>
    <row r="18" spans="2:11" s="23" customFormat="1">
      <c r="B18" s="46" t="s">
        <v>26</v>
      </c>
      <c r="C18" s="15">
        <v>14500</v>
      </c>
      <c r="D18" s="15"/>
      <c r="E18" s="15">
        <f>C18-D18</f>
        <v>14500</v>
      </c>
      <c r="F18" s="15">
        <v>18000</v>
      </c>
      <c r="G18" s="15"/>
      <c r="H18" s="28">
        <f>F18-G18</f>
        <v>18000</v>
      </c>
      <c r="I18" s="6" t="s">
        <v>27</v>
      </c>
      <c r="J18" s="31">
        <v>52000</v>
      </c>
      <c r="K18" s="47">
        <v>48000</v>
      </c>
    </row>
    <row r="19" spans="2:11" s="23" customFormat="1">
      <c r="B19" s="46" t="s">
        <v>28</v>
      </c>
      <c r="C19" s="15">
        <v>12000</v>
      </c>
      <c r="D19" s="15">
        <v>1200</v>
      </c>
      <c r="E19" s="15">
        <f>C19-D19</f>
        <v>10800</v>
      </c>
      <c r="F19" s="15">
        <v>8000</v>
      </c>
      <c r="G19" s="15">
        <v>1300</v>
      </c>
      <c r="H19" s="28">
        <f>F19-G19</f>
        <v>6700</v>
      </c>
      <c r="I19" s="19" t="s">
        <v>29</v>
      </c>
      <c r="J19" s="32">
        <v>15600</v>
      </c>
      <c r="K19" s="47">
        <v>16800</v>
      </c>
    </row>
    <row r="20" spans="2:11" s="23" customFormat="1">
      <c r="B20" s="46" t="s">
        <v>30</v>
      </c>
      <c r="C20" s="15">
        <v>5000</v>
      </c>
      <c r="D20" s="15"/>
      <c r="E20" s="15">
        <f>C20-D20</f>
        <v>5000</v>
      </c>
      <c r="F20" s="15">
        <v>4000</v>
      </c>
      <c r="G20" s="15"/>
      <c r="H20" s="28">
        <f>F20-G20</f>
        <v>4000</v>
      </c>
      <c r="I20" s="19" t="s">
        <v>31</v>
      </c>
      <c r="J20" s="32">
        <v>6200</v>
      </c>
      <c r="K20" s="47">
        <v>4500</v>
      </c>
    </row>
    <row r="21" spans="2:11" s="23" customFormat="1">
      <c r="B21" s="46"/>
      <c r="C21" s="16"/>
      <c r="D21" s="16"/>
      <c r="E21" s="16"/>
      <c r="F21" s="16"/>
      <c r="G21" s="16"/>
      <c r="H21" s="29"/>
      <c r="I21" s="6" t="s">
        <v>32</v>
      </c>
      <c r="J21" s="33">
        <v>2500</v>
      </c>
      <c r="K21" s="52">
        <v>1300</v>
      </c>
    </row>
    <row r="22" spans="2:11" s="23" customFormat="1">
      <c r="B22" s="50" t="s">
        <v>20</v>
      </c>
      <c r="C22" s="17">
        <f>SUM(C15:C20)</f>
        <v>81500</v>
      </c>
      <c r="D22" s="17">
        <f>SUM(D15:D21)</f>
        <v>13900</v>
      </c>
      <c r="E22" s="17">
        <f>C22-D22</f>
        <v>67600</v>
      </c>
      <c r="F22" s="17">
        <f>SUM(F15:F21)</f>
        <v>101000</v>
      </c>
      <c r="G22" s="17">
        <f>SUM(G15:G21)</f>
        <v>15100</v>
      </c>
      <c r="H22" s="39">
        <f>SUM(H15:H21)</f>
        <v>85900</v>
      </c>
      <c r="I22" s="9" t="s">
        <v>33</v>
      </c>
      <c r="J22" s="42">
        <f>SUM(J16:J21)</f>
        <v>93300</v>
      </c>
      <c r="K22" s="53">
        <f>SUM(K16:K21)</f>
        <v>84600</v>
      </c>
    </row>
    <row r="23" spans="2:11" s="23" customFormat="1">
      <c r="B23" s="54" t="s">
        <v>34</v>
      </c>
      <c r="C23" s="20">
        <f>C13+C22</f>
        <v>273500</v>
      </c>
      <c r="D23" s="21">
        <f>D13+D22</f>
        <v>31000</v>
      </c>
      <c r="E23" s="21">
        <f>E13+E22</f>
        <v>242500</v>
      </c>
      <c r="F23" s="21">
        <f>F22+F13</f>
        <v>261000</v>
      </c>
      <c r="G23" s="21">
        <f>G22+G13</f>
        <v>31000</v>
      </c>
      <c r="H23" s="21">
        <f>H22+H13</f>
        <v>230000</v>
      </c>
      <c r="I23" s="26" t="s">
        <v>34</v>
      </c>
      <c r="J23" s="22">
        <f>E23</f>
        <v>242500</v>
      </c>
      <c r="K23" s="55">
        <f>H23</f>
        <v>230000</v>
      </c>
    </row>
    <row r="24" spans="2:11" s="23" customFormat="1" ht="15.75" customHeight="1" thickBot="1">
      <c r="B24" s="56"/>
      <c r="C24" s="57"/>
      <c r="D24" s="57"/>
      <c r="E24" s="57"/>
      <c r="F24" s="57"/>
      <c r="G24" s="58"/>
      <c r="H24" s="58"/>
      <c r="I24" s="59" t="s">
        <v>121</v>
      </c>
      <c r="J24" s="60">
        <v>4000</v>
      </c>
      <c r="K24" s="61">
        <v>4000</v>
      </c>
    </row>
    <row r="25" spans="2:11" s="23" customFormat="1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s="23" customFormat="1"/>
  </sheetData>
  <mergeCells count="7">
    <mergeCell ref="B2:K2"/>
    <mergeCell ref="B3:B4"/>
    <mergeCell ref="I3:I4"/>
    <mergeCell ref="J3:J4"/>
    <mergeCell ref="K3:K4"/>
    <mergeCell ref="C3:E3"/>
    <mergeCell ref="F3:H3"/>
  </mergeCells>
  <phoneticPr fontId="0" type="noConversion"/>
  <pageMargins left="0" right="0" top="0.19685039370078741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2"/>
  <sheetViews>
    <sheetView showGridLines="0" workbookViewId="0">
      <selection activeCell="B2" sqref="B2:F2"/>
    </sheetView>
  </sheetViews>
  <sheetFormatPr baseColWidth="10" defaultRowHeight="15.75"/>
  <cols>
    <col min="1" max="1" width="3.7109375" style="2" customWidth="1"/>
    <col min="2" max="2" width="40.7109375" style="2" customWidth="1"/>
    <col min="3" max="6" width="14.7109375" style="2" customWidth="1"/>
    <col min="7" max="16384" width="11.42578125" style="2"/>
  </cols>
  <sheetData>
    <row r="1" spans="2:6" ht="16.5" thickBot="1"/>
    <row r="2" spans="2:6" ht="16.5" thickBot="1">
      <c r="B2" s="145" t="s">
        <v>123</v>
      </c>
      <c r="C2" s="146"/>
      <c r="D2" s="146"/>
      <c r="E2" s="146"/>
      <c r="F2" s="147"/>
    </row>
    <row r="3" spans="2:6" ht="16.5" thickBot="1"/>
    <row r="4" spans="2:6" s="43" customFormat="1" ht="31.5">
      <c r="B4" s="66" t="s">
        <v>35</v>
      </c>
      <c r="C4" s="67" t="s">
        <v>36</v>
      </c>
      <c r="D4" s="67" t="s">
        <v>38</v>
      </c>
      <c r="E4" s="67" t="s">
        <v>39</v>
      </c>
      <c r="F4" s="68" t="s">
        <v>37</v>
      </c>
    </row>
    <row r="5" spans="2:6">
      <c r="B5" s="69" t="s">
        <v>8</v>
      </c>
      <c r="C5" s="62">
        <v>12000</v>
      </c>
      <c r="D5" s="62">
        <v>3000</v>
      </c>
      <c r="E5" s="62"/>
      <c r="F5" s="70">
        <f>C5+D5-E5</f>
        <v>15000</v>
      </c>
    </row>
    <row r="6" spans="2:6">
      <c r="B6" s="71" t="s">
        <v>115</v>
      </c>
      <c r="C6" s="63">
        <v>28000</v>
      </c>
      <c r="D6" s="63">
        <v>17000</v>
      </c>
      <c r="E6" s="63"/>
      <c r="F6" s="72">
        <f t="shared" ref="F6:F11" si="0">C6+D6-E6</f>
        <v>45000</v>
      </c>
    </row>
    <row r="7" spans="2:6">
      <c r="B7" s="71" t="s">
        <v>11</v>
      </c>
      <c r="C7" s="63">
        <v>50000</v>
      </c>
      <c r="D7" s="63">
        <v>10000</v>
      </c>
      <c r="E7" s="63"/>
      <c r="F7" s="72">
        <f t="shared" si="0"/>
        <v>60000</v>
      </c>
    </row>
    <row r="8" spans="2:6">
      <c r="B8" s="71" t="s">
        <v>118</v>
      </c>
      <c r="C8" s="63">
        <v>32000</v>
      </c>
      <c r="D8" s="63"/>
      <c r="E8" s="63">
        <v>6000</v>
      </c>
      <c r="F8" s="72">
        <f t="shared" si="0"/>
        <v>26000</v>
      </c>
    </row>
    <row r="9" spans="2:6">
      <c r="B9" s="71" t="s">
        <v>116</v>
      </c>
      <c r="C9" s="63">
        <v>20000</v>
      </c>
      <c r="D9" s="63">
        <v>4000</v>
      </c>
      <c r="E9" s="63"/>
      <c r="F9" s="72">
        <f t="shared" si="0"/>
        <v>24000</v>
      </c>
    </row>
    <row r="10" spans="2:6">
      <c r="B10" s="71" t="s">
        <v>15</v>
      </c>
      <c r="C10" s="63">
        <v>10000</v>
      </c>
      <c r="D10" s="63">
        <v>3000</v>
      </c>
      <c r="E10" s="63"/>
      <c r="F10" s="72">
        <f t="shared" si="0"/>
        <v>13000</v>
      </c>
    </row>
    <row r="11" spans="2:6">
      <c r="B11" s="71" t="s">
        <v>17</v>
      </c>
      <c r="C11" s="63">
        <v>8000</v>
      </c>
      <c r="D11" s="63">
        <v>11000</v>
      </c>
      <c r="E11" s="63">
        <v>10000</v>
      </c>
      <c r="F11" s="72">
        <f t="shared" si="0"/>
        <v>9000</v>
      </c>
    </row>
    <row r="12" spans="2:6" s="4" customFormat="1" ht="16.5" thickBot="1">
      <c r="B12" s="73" t="s">
        <v>3</v>
      </c>
      <c r="C12" s="74">
        <f>SUM(C5:C11)</f>
        <v>160000</v>
      </c>
      <c r="D12" s="74">
        <f>SUM(D5:D11)</f>
        <v>48000</v>
      </c>
      <c r="E12" s="74">
        <f>SUM(E5:E11)</f>
        <v>16000</v>
      </c>
      <c r="F12" s="75">
        <f>SUM(F5:F11)</f>
        <v>192000</v>
      </c>
    </row>
    <row r="13" spans="2:6" ht="16.5" thickBot="1"/>
    <row r="14" spans="2:6" s="43" customFormat="1" ht="31.5">
      <c r="B14" s="79" t="s">
        <v>40</v>
      </c>
      <c r="C14" s="80" t="s">
        <v>36</v>
      </c>
      <c r="D14" s="80" t="s">
        <v>41</v>
      </c>
      <c r="E14" s="80" t="s">
        <v>39</v>
      </c>
      <c r="F14" s="81" t="s">
        <v>37</v>
      </c>
    </row>
    <row r="15" spans="2:6">
      <c r="B15" s="71" t="s">
        <v>8</v>
      </c>
      <c r="C15" s="63">
        <v>1800</v>
      </c>
      <c r="D15" s="63">
        <v>200</v>
      </c>
      <c r="E15" s="63"/>
      <c r="F15" s="72">
        <f>C15+D15-E15</f>
        <v>2000</v>
      </c>
    </row>
    <row r="16" spans="2:6">
      <c r="B16" s="71" t="s">
        <v>11</v>
      </c>
      <c r="C16" s="63">
        <v>5000</v>
      </c>
      <c r="D16" s="63">
        <v>600</v>
      </c>
      <c r="E16" s="63"/>
      <c r="F16" s="72">
        <f>C16+D16-E16</f>
        <v>5600</v>
      </c>
    </row>
    <row r="17" spans="2:6">
      <c r="B17" s="71" t="s">
        <v>118</v>
      </c>
      <c r="C17" s="63">
        <v>2300</v>
      </c>
      <c r="D17" s="63">
        <v>700</v>
      </c>
      <c r="E17" s="63">
        <v>500</v>
      </c>
      <c r="F17" s="72">
        <f>C17+D17-E17</f>
        <v>2500</v>
      </c>
    </row>
    <row r="18" spans="2:6">
      <c r="B18" s="71" t="s">
        <v>116</v>
      </c>
      <c r="C18" s="63">
        <v>5800</v>
      </c>
      <c r="D18" s="63">
        <v>200</v>
      </c>
      <c r="E18" s="63"/>
      <c r="F18" s="72">
        <f>C18+D18-E18</f>
        <v>6000</v>
      </c>
    </row>
    <row r="19" spans="2:6" s="4" customFormat="1" ht="16.5" thickBot="1">
      <c r="B19" s="73" t="s">
        <v>3</v>
      </c>
      <c r="C19" s="74">
        <f>SUM(C15:C18)</f>
        <v>14900</v>
      </c>
      <c r="D19" s="74">
        <f>SUM(D15:D18)</f>
        <v>1700</v>
      </c>
      <c r="E19" s="74">
        <f>SUM(E15:E18)</f>
        <v>500</v>
      </c>
      <c r="F19" s="75">
        <f>SUM(F15:F18)</f>
        <v>16100</v>
      </c>
    </row>
    <row r="20" spans="2:6" ht="16.5" thickBot="1"/>
    <row r="21" spans="2:6" s="43" customFormat="1" ht="31.5">
      <c r="B21" s="79" t="s">
        <v>42</v>
      </c>
      <c r="C21" s="80" t="s">
        <v>36</v>
      </c>
      <c r="D21" s="80" t="s">
        <v>41</v>
      </c>
      <c r="E21" s="80" t="s">
        <v>39</v>
      </c>
      <c r="F21" s="81" t="s">
        <v>37</v>
      </c>
    </row>
    <row r="22" spans="2:6">
      <c r="B22" s="71" t="s">
        <v>15</v>
      </c>
      <c r="C22" s="65">
        <v>1000</v>
      </c>
      <c r="D22" s="65"/>
      <c r="E22" s="65"/>
      <c r="F22" s="76">
        <f>C22+D22-E22</f>
        <v>1000</v>
      </c>
    </row>
    <row r="23" spans="2:6">
      <c r="B23" s="71" t="s">
        <v>21</v>
      </c>
      <c r="C23" s="64">
        <v>5600</v>
      </c>
      <c r="D23" s="63">
        <v>400</v>
      </c>
      <c r="E23" s="63"/>
      <c r="F23" s="76">
        <f>C23+D23-E23</f>
        <v>6000</v>
      </c>
    </row>
    <row r="24" spans="2:6">
      <c r="B24" s="71" t="s">
        <v>119</v>
      </c>
      <c r="C24" s="64">
        <v>8200</v>
      </c>
      <c r="D24" s="63"/>
      <c r="E24" s="63">
        <v>1500</v>
      </c>
      <c r="F24" s="76">
        <f>C24+D24-E24</f>
        <v>6700</v>
      </c>
    </row>
    <row r="25" spans="2:6">
      <c r="B25" s="71" t="s">
        <v>26</v>
      </c>
      <c r="C25" s="64"/>
      <c r="D25" s="63"/>
      <c r="E25" s="63"/>
      <c r="F25" s="76"/>
    </row>
    <row r="26" spans="2:6">
      <c r="B26" s="71" t="s">
        <v>28</v>
      </c>
      <c r="C26" s="64">
        <v>1300</v>
      </c>
      <c r="D26" s="63"/>
      <c r="E26" s="63">
        <v>100</v>
      </c>
      <c r="F26" s="76">
        <f>C26+D26-E26</f>
        <v>1200</v>
      </c>
    </row>
    <row r="27" spans="2:6" s="4" customFormat="1" ht="16.5" thickBot="1">
      <c r="B27" s="73" t="s">
        <v>3</v>
      </c>
      <c r="C27" s="74">
        <f>SUM(C22:C26)</f>
        <v>16100</v>
      </c>
      <c r="D27" s="74">
        <f>SUM(D22:D26)</f>
        <v>400</v>
      </c>
      <c r="E27" s="74">
        <f>SUM(E22:E26)</f>
        <v>1600</v>
      </c>
      <c r="F27" s="75">
        <f>SUM(F22:F26)</f>
        <v>14900</v>
      </c>
    </row>
    <row r="28" spans="2:6" ht="16.5" thickBot="1"/>
    <row r="29" spans="2:6" s="43" customFormat="1" ht="31.5">
      <c r="B29" s="79" t="s">
        <v>43</v>
      </c>
      <c r="C29" s="80" t="s">
        <v>44</v>
      </c>
      <c r="D29" s="80" t="s">
        <v>38</v>
      </c>
      <c r="E29" s="80" t="s">
        <v>39</v>
      </c>
      <c r="F29" s="81" t="s">
        <v>45</v>
      </c>
    </row>
    <row r="30" spans="2:6">
      <c r="B30" s="71" t="s">
        <v>46</v>
      </c>
      <c r="C30" s="64">
        <v>13000</v>
      </c>
      <c r="D30" s="63">
        <v>3000</v>
      </c>
      <c r="E30" s="63">
        <v>2000</v>
      </c>
      <c r="F30" s="76">
        <f>C30+D30-E30</f>
        <v>14000</v>
      </c>
    </row>
    <row r="31" spans="2:6">
      <c r="B31" s="71" t="s">
        <v>126</v>
      </c>
      <c r="C31" s="64">
        <v>4000</v>
      </c>
      <c r="D31" s="63"/>
      <c r="E31" s="63"/>
      <c r="F31" s="76">
        <f>C31+D31-E31</f>
        <v>4000</v>
      </c>
    </row>
    <row r="32" spans="2:6" s="4" customFormat="1" ht="16.5" thickBot="1">
      <c r="B32" s="77" t="s">
        <v>3</v>
      </c>
      <c r="C32" s="74">
        <f>C30-C31</f>
        <v>9000</v>
      </c>
      <c r="D32" s="74">
        <f>SUM(D30:D31)</f>
        <v>3000</v>
      </c>
      <c r="E32" s="74">
        <f>SUM(E30:E31)</f>
        <v>2000</v>
      </c>
      <c r="F32" s="78">
        <f>F30-F31</f>
        <v>10000</v>
      </c>
    </row>
  </sheetData>
  <mergeCells count="1">
    <mergeCell ref="B2:F2"/>
  </mergeCells>
  <phoneticPr fontId="1" type="noConversion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D16"/>
  <sheetViews>
    <sheetView showGridLines="0" workbookViewId="0">
      <selection activeCell="B2" sqref="B2:D2"/>
    </sheetView>
  </sheetViews>
  <sheetFormatPr baseColWidth="10" defaultRowHeight="15.75"/>
  <cols>
    <col min="1" max="1" width="3.7109375" style="2" customWidth="1"/>
    <col min="2" max="2" width="87.7109375" style="2" customWidth="1"/>
    <col min="3" max="4" width="12.7109375" style="2" customWidth="1"/>
    <col min="5" max="16384" width="11.42578125" style="2"/>
  </cols>
  <sheetData>
    <row r="1" spans="2:4" ht="16.5" thickBot="1">
      <c r="B1" s="153" t="s">
        <v>130</v>
      </c>
      <c r="C1" s="153"/>
      <c r="D1" s="153"/>
    </row>
    <row r="2" spans="2:4" ht="16.5" thickBot="1">
      <c r="B2" s="154" t="s">
        <v>125</v>
      </c>
      <c r="C2" s="155"/>
      <c r="D2" s="156"/>
    </row>
    <row r="3" spans="2:4">
      <c r="B3" s="148" t="s">
        <v>124</v>
      </c>
      <c r="C3" s="149"/>
      <c r="D3" s="150"/>
    </row>
    <row r="4" spans="2:4" ht="15" customHeight="1">
      <c r="B4" s="88" t="s">
        <v>47</v>
      </c>
      <c r="C4" s="82"/>
      <c r="D4" s="89"/>
    </row>
    <row r="5" spans="2:4" ht="15" customHeight="1">
      <c r="B5" s="90" t="s">
        <v>48</v>
      </c>
      <c r="C5" s="82"/>
      <c r="D5" s="89"/>
    </row>
    <row r="6" spans="2:4" ht="15" customHeight="1">
      <c r="B6" s="90" t="s">
        <v>49</v>
      </c>
      <c r="C6" s="82"/>
      <c r="D6" s="89"/>
    </row>
    <row r="7" spans="2:4" ht="15" customHeight="1">
      <c r="B7" s="90" t="s">
        <v>50</v>
      </c>
      <c r="C7" s="82"/>
      <c r="D7" s="89"/>
    </row>
    <row r="8" spans="2:4" ht="15" customHeight="1">
      <c r="B8" s="90" t="s">
        <v>51</v>
      </c>
      <c r="C8" s="82"/>
      <c r="D8" s="89"/>
    </row>
    <row r="9" spans="2:4" ht="15" customHeight="1">
      <c r="B9" s="91" t="s">
        <v>127</v>
      </c>
      <c r="C9" s="83"/>
      <c r="D9" s="92"/>
    </row>
    <row r="10" spans="2:4" ht="15" customHeight="1">
      <c r="B10" s="90" t="s">
        <v>52</v>
      </c>
      <c r="C10" s="82"/>
      <c r="D10" s="89"/>
    </row>
    <row r="11" spans="2:4" ht="15" customHeight="1">
      <c r="B11" s="90" t="s">
        <v>53</v>
      </c>
      <c r="C11" s="82"/>
      <c r="D11" s="89"/>
    </row>
    <row r="12" spans="2:4" ht="15" customHeight="1">
      <c r="B12" s="90" t="s">
        <v>54</v>
      </c>
      <c r="C12" s="82"/>
      <c r="D12" s="89"/>
    </row>
    <row r="13" spans="2:4" ht="15" customHeight="1">
      <c r="B13" s="90" t="s">
        <v>55</v>
      </c>
      <c r="C13" s="82"/>
      <c r="D13" s="89"/>
    </row>
    <row r="14" spans="2:4" ht="15" customHeight="1">
      <c r="B14" s="90" t="s">
        <v>56</v>
      </c>
      <c r="C14" s="82"/>
      <c r="D14" s="89"/>
    </row>
    <row r="15" spans="2:4" ht="15" customHeight="1">
      <c r="B15" s="93" t="s">
        <v>128</v>
      </c>
      <c r="C15" s="84"/>
      <c r="D15" s="94"/>
    </row>
    <row r="16" spans="2:4" ht="15" customHeight="1" thickBot="1">
      <c r="B16" s="95" t="s">
        <v>57</v>
      </c>
      <c r="C16" s="151"/>
      <c r="D16" s="152"/>
    </row>
  </sheetData>
  <mergeCells count="4">
    <mergeCell ref="B3:D3"/>
    <mergeCell ref="C16:D16"/>
    <mergeCell ref="B1:D1"/>
    <mergeCell ref="B2:D2"/>
  </mergeCells>
  <phoneticPr fontId="0" type="noConversion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3"/>
  <sheetViews>
    <sheetView showGridLines="0" workbookViewId="0">
      <selection activeCell="B2" sqref="B2:E2"/>
    </sheetView>
  </sheetViews>
  <sheetFormatPr baseColWidth="10" defaultRowHeight="15.75"/>
  <cols>
    <col min="1" max="1" width="3.7109375" style="2" customWidth="1"/>
    <col min="2" max="2" width="60.7109375" style="2" customWidth="1"/>
    <col min="3" max="3" width="12.7109375" style="2" customWidth="1"/>
    <col min="4" max="4" width="60.7109375" style="2" customWidth="1"/>
    <col min="5" max="5" width="12.7109375" style="2" customWidth="1"/>
    <col min="6" max="16384" width="11.42578125" style="2"/>
  </cols>
  <sheetData>
    <row r="1" spans="2:5" ht="16.5" thickBot="1">
      <c r="B1" s="160"/>
      <c r="C1" s="160"/>
      <c r="D1" s="160"/>
      <c r="E1" s="160"/>
    </row>
    <row r="2" spans="2:5" ht="31.5" customHeight="1" thickBot="1">
      <c r="B2" s="157" t="s">
        <v>131</v>
      </c>
      <c r="C2" s="158"/>
      <c r="D2" s="158"/>
      <c r="E2" s="159"/>
    </row>
    <row r="3" spans="2:5" s="4" customFormat="1">
      <c r="B3" s="107" t="s">
        <v>58</v>
      </c>
      <c r="C3" s="108" t="s">
        <v>59</v>
      </c>
      <c r="D3" s="108" t="s">
        <v>60</v>
      </c>
      <c r="E3" s="109" t="s">
        <v>59</v>
      </c>
    </row>
    <row r="4" spans="2:5" s="113" customFormat="1" ht="11.25">
      <c r="B4" s="110"/>
      <c r="C4" s="111"/>
      <c r="D4" s="111"/>
      <c r="E4" s="112"/>
    </row>
    <row r="5" spans="2:5">
      <c r="B5" s="46" t="s">
        <v>61</v>
      </c>
      <c r="C5" s="11"/>
      <c r="D5" s="6" t="s">
        <v>62</v>
      </c>
      <c r="E5" s="47"/>
    </row>
    <row r="6" spans="2:5" s="113" customFormat="1" ht="11.25">
      <c r="B6" s="114"/>
      <c r="C6" s="115"/>
      <c r="D6" s="116"/>
      <c r="E6" s="117"/>
    </row>
    <row r="7" spans="2:5">
      <c r="B7" s="46" t="s">
        <v>63</v>
      </c>
      <c r="C7" s="11"/>
      <c r="D7" s="6" t="s">
        <v>64</v>
      </c>
      <c r="E7" s="47"/>
    </row>
    <row r="8" spans="2:5">
      <c r="B8" s="46" t="s">
        <v>65</v>
      </c>
      <c r="C8" s="11"/>
      <c r="D8" s="6" t="s">
        <v>66</v>
      </c>
      <c r="E8" s="47"/>
    </row>
    <row r="9" spans="2:5">
      <c r="B9" s="46" t="s">
        <v>67</v>
      </c>
      <c r="C9" s="11"/>
      <c r="D9" s="6" t="s">
        <v>68</v>
      </c>
      <c r="E9" s="47"/>
    </row>
    <row r="10" spans="2:5">
      <c r="B10" s="46" t="s">
        <v>69</v>
      </c>
      <c r="C10" s="11"/>
      <c r="D10" s="6" t="s">
        <v>70</v>
      </c>
      <c r="E10" s="47"/>
    </row>
    <row r="11" spans="2:5" s="113" customFormat="1" ht="11.25">
      <c r="B11" s="114"/>
      <c r="C11" s="115"/>
      <c r="D11" s="116"/>
      <c r="E11" s="117"/>
    </row>
    <row r="12" spans="2:5">
      <c r="B12" s="46"/>
      <c r="C12" s="11"/>
      <c r="D12" s="6" t="s">
        <v>71</v>
      </c>
      <c r="E12" s="47"/>
    </row>
    <row r="13" spans="2:5">
      <c r="B13" s="46" t="s">
        <v>72</v>
      </c>
      <c r="C13" s="11"/>
      <c r="D13" s="6" t="s">
        <v>73</v>
      </c>
      <c r="E13" s="47"/>
    </row>
    <row r="14" spans="2:5" s="113" customFormat="1" ht="11.25">
      <c r="B14" s="114"/>
      <c r="C14" s="115"/>
      <c r="D14" s="116"/>
      <c r="E14" s="117"/>
    </row>
    <row r="15" spans="2:5">
      <c r="B15" s="46" t="s">
        <v>74</v>
      </c>
      <c r="C15" s="11"/>
      <c r="D15" s="6" t="s">
        <v>75</v>
      </c>
      <c r="E15" s="47"/>
    </row>
    <row r="16" spans="2:5">
      <c r="B16" s="46"/>
      <c r="C16" s="11"/>
      <c r="D16" s="6" t="s">
        <v>76</v>
      </c>
      <c r="E16" s="47"/>
    </row>
    <row r="17" spans="2:5">
      <c r="B17" s="46"/>
      <c r="C17" s="11"/>
      <c r="D17" s="6" t="s">
        <v>77</v>
      </c>
      <c r="E17" s="47"/>
    </row>
    <row r="18" spans="2:5" s="113" customFormat="1" ht="11.25">
      <c r="B18" s="114"/>
      <c r="C18" s="115"/>
      <c r="D18" s="116"/>
      <c r="E18" s="117"/>
    </row>
    <row r="19" spans="2:5">
      <c r="B19" s="46" t="s">
        <v>78</v>
      </c>
      <c r="C19" s="11"/>
      <c r="D19" s="6" t="s">
        <v>79</v>
      </c>
      <c r="E19" s="47"/>
    </row>
    <row r="20" spans="2:5">
      <c r="B20" s="46"/>
      <c r="C20" s="11"/>
      <c r="D20" s="6"/>
      <c r="E20" s="47"/>
    </row>
    <row r="21" spans="2:5" s="4" customFormat="1">
      <c r="B21" s="100" t="s">
        <v>80</v>
      </c>
      <c r="C21" s="96"/>
      <c r="D21" s="98" t="s">
        <v>81</v>
      </c>
      <c r="E21" s="101"/>
    </row>
    <row r="22" spans="2:5">
      <c r="B22" s="102" t="s">
        <v>132</v>
      </c>
      <c r="C22" s="11"/>
      <c r="D22" s="97" t="s">
        <v>133</v>
      </c>
      <c r="E22" s="47"/>
    </row>
    <row r="23" spans="2:5" s="4" customFormat="1" ht="16.5" thickBot="1">
      <c r="B23" s="103" t="s">
        <v>34</v>
      </c>
      <c r="C23" s="104"/>
      <c r="D23" s="105" t="s">
        <v>34</v>
      </c>
      <c r="E23" s="106"/>
    </row>
  </sheetData>
  <mergeCells count="2">
    <mergeCell ref="B2:E2"/>
    <mergeCell ref="B1:E1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6"/>
  <sheetViews>
    <sheetView showGridLines="0" workbookViewId="0">
      <selection activeCell="B2" sqref="B2:E2"/>
    </sheetView>
  </sheetViews>
  <sheetFormatPr baseColWidth="10" defaultRowHeight="15.75"/>
  <cols>
    <col min="1" max="1" width="3.7109375" style="23" customWidth="1"/>
    <col min="2" max="2" width="56.7109375" style="23" customWidth="1"/>
    <col min="3" max="5" width="14.7109375" style="23" customWidth="1"/>
    <col min="6" max="16384" width="11.42578125" style="23"/>
  </cols>
  <sheetData>
    <row r="1" spans="2:5" ht="16.5" thickBot="1">
      <c r="B1" s="161"/>
      <c r="C1" s="161"/>
      <c r="D1" s="161"/>
      <c r="E1" s="161"/>
    </row>
    <row r="2" spans="2:5" ht="16.5" thickBot="1">
      <c r="B2" s="135" t="s">
        <v>134</v>
      </c>
      <c r="C2" s="162"/>
      <c r="D2" s="162"/>
      <c r="E2" s="163"/>
    </row>
    <row r="3" spans="2:5">
      <c r="B3" s="166" t="s">
        <v>82</v>
      </c>
      <c r="C3" s="164" t="s">
        <v>83</v>
      </c>
      <c r="D3" s="164"/>
      <c r="E3" s="165"/>
    </row>
    <row r="4" spans="2:5" ht="31.5">
      <c r="B4" s="167"/>
      <c r="C4" s="27" t="s">
        <v>135</v>
      </c>
      <c r="D4" s="27" t="s">
        <v>136</v>
      </c>
      <c r="E4" s="99" t="s">
        <v>137</v>
      </c>
    </row>
    <row r="5" spans="2:5">
      <c r="B5" s="120" t="s">
        <v>84</v>
      </c>
      <c r="C5" s="87"/>
      <c r="D5" s="87"/>
      <c r="E5" s="121"/>
    </row>
    <row r="6" spans="2:5">
      <c r="B6" s="122" t="s">
        <v>85</v>
      </c>
      <c r="C6" s="86"/>
      <c r="D6" s="86"/>
      <c r="E6" s="123"/>
    </row>
    <row r="7" spans="2:5">
      <c r="B7" s="90" t="s">
        <v>86</v>
      </c>
      <c r="C7" s="86"/>
      <c r="D7" s="82"/>
      <c r="E7" s="123"/>
    </row>
    <row r="8" spans="2:5">
      <c r="B8" s="90" t="s">
        <v>87</v>
      </c>
      <c r="C8" s="86"/>
      <c r="D8" s="86"/>
      <c r="E8" s="123"/>
    </row>
    <row r="9" spans="2:5">
      <c r="B9" s="90" t="s">
        <v>88</v>
      </c>
      <c r="C9" s="86"/>
      <c r="D9" s="86"/>
      <c r="E9" s="123"/>
    </row>
    <row r="10" spans="2:5">
      <c r="B10" s="90" t="s">
        <v>89</v>
      </c>
      <c r="C10" s="82"/>
      <c r="D10" s="86"/>
      <c r="E10" s="123"/>
    </row>
    <row r="11" spans="2:5">
      <c r="B11" s="122" t="s">
        <v>90</v>
      </c>
      <c r="C11" s="86"/>
      <c r="D11" s="86"/>
      <c r="E11" s="123"/>
    </row>
    <row r="12" spans="2:5">
      <c r="B12" s="90" t="s">
        <v>91</v>
      </c>
      <c r="C12" s="86"/>
      <c r="D12" s="86"/>
      <c r="E12" s="123"/>
    </row>
    <row r="13" spans="2:5">
      <c r="B13" s="90" t="s">
        <v>92</v>
      </c>
      <c r="C13" s="86"/>
      <c r="D13" s="86"/>
      <c r="E13" s="123"/>
    </row>
    <row r="14" spans="2:5">
      <c r="B14" s="90" t="s">
        <v>93</v>
      </c>
      <c r="C14" s="85"/>
      <c r="D14" s="85"/>
      <c r="E14" s="123"/>
    </row>
    <row r="15" spans="2:5" s="24" customFormat="1">
      <c r="B15" s="124" t="s">
        <v>2</v>
      </c>
      <c r="C15" s="84"/>
      <c r="D15" s="84"/>
      <c r="E15" s="125"/>
    </row>
    <row r="16" spans="2:5" s="24" customFormat="1">
      <c r="B16" s="171" t="s">
        <v>94</v>
      </c>
      <c r="C16" s="172"/>
      <c r="D16" s="173"/>
      <c r="E16" s="92"/>
    </row>
    <row r="17" spans="2:5" s="24" customFormat="1">
      <c r="B17" s="120" t="s">
        <v>95</v>
      </c>
      <c r="C17" s="119"/>
      <c r="D17" s="119"/>
      <c r="E17" s="126"/>
    </row>
    <row r="18" spans="2:5">
      <c r="B18" s="90" t="s">
        <v>96</v>
      </c>
      <c r="C18" s="82"/>
      <c r="D18" s="82"/>
      <c r="E18" s="127"/>
    </row>
    <row r="19" spans="2:5">
      <c r="B19" s="90" t="s">
        <v>97</v>
      </c>
      <c r="C19" s="85"/>
      <c r="D19" s="85"/>
      <c r="E19" s="127"/>
    </row>
    <row r="20" spans="2:5" s="24" customFormat="1">
      <c r="B20" s="124" t="s">
        <v>2</v>
      </c>
      <c r="C20" s="84"/>
      <c r="D20" s="84"/>
      <c r="E20" s="128"/>
    </row>
    <row r="21" spans="2:5">
      <c r="B21" s="180" t="s">
        <v>98</v>
      </c>
      <c r="C21" s="181"/>
      <c r="D21" s="182"/>
      <c r="E21" s="131"/>
    </row>
    <row r="22" spans="2:5">
      <c r="B22" s="168" t="s">
        <v>99</v>
      </c>
      <c r="C22" s="169"/>
      <c r="D22" s="170"/>
      <c r="E22" s="92"/>
    </row>
    <row r="23" spans="2:5">
      <c r="B23" s="174" t="s">
        <v>100</v>
      </c>
      <c r="C23" s="175"/>
      <c r="D23" s="176"/>
      <c r="E23" s="129"/>
    </row>
    <row r="24" spans="2:5">
      <c r="B24" s="174" t="s">
        <v>101</v>
      </c>
      <c r="C24" s="175"/>
      <c r="D24" s="176"/>
      <c r="E24" s="129"/>
    </row>
    <row r="25" spans="2:5">
      <c r="B25" s="174" t="s">
        <v>102</v>
      </c>
      <c r="C25" s="175"/>
      <c r="D25" s="176"/>
      <c r="E25" s="129"/>
    </row>
    <row r="26" spans="2:5">
      <c r="B26" s="120" t="s">
        <v>103</v>
      </c>
      <c r="C26" s="87"/>
      <c r="D26" s="87"/>
      <c r="E26" s="130"/>
    </row>
    <row r="27" spans="2:5">
      <c r="B27" s="88" t="s">
        <v>104</v>
      </c>
      <c r="C27" s="82"/>
      <c r="D27" s="82"/>
      <c r="E27" s="127"/>
    </row>
    <row r="28" spans="2:5">
      <c r="B28" s="88" t="s">
        <v>105</v>
      </c>
      <c r="C28" s="82"/>
      <c r="D28" s="82"/>
      <c r="E28" s="127"/>
    </row>
    <row r="29" spans="2:5">
      <c r="B29" s="88" t="s">
        <v>106</v>
      </c>
      <c r="C29" s="85"/>
      <c r="D29" s="85"/>
      <c r="E29" s="127"/>
    </row>
    <row r="30" spans="2:5" s="24" customFormat="1">
      <c r="B30" s="124" t="s">
        <v>2</v>
      </c>
      <c r="C30" s="84"/>
      <c r="D30" s="84"/>
      <c r="E30" s="128"/>
    </row>
    <row r="31" spans="2:5" s="24" customFormat="1">
      <c r="B31" s="180" t="s">
        <v>107</v>
      </c>
      <c r="C31" s="181"/>
      <c r="D31" s="182"/>
      <c r="E31" s="131"/>
    </row>
    <row r="32" spans="2:5">
      <c r="B32" s="168" t="s">
        <v>82</v>
      </c>
      <c r="C32" s="169"/>
      <c r="D32" s="170"/>
      <c r="E32" s="92"/>
    </row>
    <row r="33" spans="2:8">
      <c r="B33" s="174" t="s">
        <v>108</v>
      </c>
      <c r="C33" s="175"/>
      <c r="D33" s="176"/>
      <c r="E33" s="129"/>
    </row>
    <row r="34" spans="2:8">
      <c r="B34" s="174" t="s">
        <v>109</v>
      </c>
      <c r="C34" s="175"/>
      <c r="D34" s="176"/>
      <c r="E34" s="129"/>
    </row>
    <row r="35" spans="2:8">
      <c r="B35" s="174" t="s">
        <v>101</v>
      </c>
      <c r="C35" s="175"/>
      <c r="D35" s="176"/>
      <c r="E35" s="129"/>
    </row>
    <row r="36" spans="2:8" ht="16.5" thickBot="1">
      <c r="B36" s="177" t="s">
        <v>110</v>
      </c>
      <c r="C36" s="178"/>
      <c r="D36" s="179"/>
      <c r="E36" s="132"/>
      <c r="H36" s="118"/>
    </row>
  </sheetData>
  <mergeCells count="16">
    <mergeCell ref="B34:D34"/>
    <mergeCell ref="B35:D35"/>
    <mergeCell ref="B36:D36"/>
    <mergeCell ref="B21:D21"/>
    <mergeCell ref="B23:D23"/>
    <mergeCell ref="B25:D25"/>
    <mergeCell ref="B31:D31"/>
    <mergeCell ref="B24:D24"/>
    <mergeCell ref="B32:D32"/>
    <mergeCell ref="B33:D33"/>
    <mergeCell ref="B1:E1"/>
    <mergeCell ref="B2:E2"/>
    <mergeCell ref="C3:E3"/>
    <mergeCell ref="B3:B4"/>
    <mergeCell ref="B22:D22"/>
    <mergeCell ref="B16:D16"/>
  </mergeCells>
  <phoneticPr fontId="1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B9"/>
  <sheetViews>
    <sheetView showGridLines="0" workbookViewId="0">
      <selection activeCell="B2" sqref="B2"/>
    </sheetView>
  </sheetViews>
  <sheetFormatPr baseColWidth="10" defaultRowHeight="15.75"/>
  <cols>
    <col min="1" max="1" width="3.7109375" style="2" customWidth="1"/>
    <col min="2" max="2" width="99.5703125" style="2" customWidth="1"/>
    <col min="3" max="16384" width="11.42578125" style="2"/>
  </cols>
  <sheetData>
    <row r="1" spans="2:2" ht="16.5" thickBot="1"/>
    <row r="2" spans="2:2" ht="16.5" thickBot="1">
      <c r="B2" s="134" t="s">
        <v>138</v>
      </c>
    </row>
    <row r="3" spans="2:2" ht="200.1" customHeight="1" thickBot="1">
      <c r="B3" s="1"/>
    </row>
    <row r="4" spans="2:2">
      <c r="B4" s="3"/>
    </row>
    <row r="5" spans="2:2">
      <c r="B5" s="133"/>
    </row>
    <row r="6" spans="2:2" ht="15.75" customHeight="1">
      <c r="B6" s="3"/>
    </row>
    <row r="7" spans="2:2">
      <c r="B7" s="3"/>
    </row>
    <row r="8" spans="2:2">
      <c r="B8" s="3"/>
    </row>
    <row r="9" spans="2:2">
      <c r="B9" s="3"/>
    </row>
  </sheetData>
  <phoneticPr fontId="1" type="noConversion"/>
  <pageMargins left="0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Bilans financiers</vt:lpstr>
      <vt:lpstr>Annexes</vt:lpstr>
      <vt:lpstr>CAF additive</vt:lpstr>
      <vt:lpstr>TABLEAU 1</vt:lpstr>
      <vt:lpstr>TABLEAU 2</vt:lpstr>
      <vt:lpstr>Commentaires</vt:lpstr>
    </vt:vector>
  </TitlesOfParts>
  <Manager>GEA Brive</Manager>
  <Company>IUT LIMOUSIN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ADS TD</dc:title>
  <dc:subject>ADSTD4.3Tilleul</dc:subject>
  <dc:creator>Daniel Antraigue</dc:creator>
  <cp:lastModifiedBy>Carlos JANUARIO</cp:lastModifiedBy>
  <cp:lastPrinted>2012-06-02T19:04:46Z</cp:lastPrinted>
  <dcterms:created xsi:type="dcterms:W3CDTF">2005-06-08T12:10:14Z</dcterms:created>
  <dcterms:modified xsi:type="dcterms:W3CDTF">2012-06-24T06:55:32Z</dcterms:modified>
  <cp:category>IEL</cp:category>
</cp:coreProperties>
</file>