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85" yWindow="135" windowWidth="13245" windowHeight="7785"/>
  </bookViews>
  <sheets>
    <sheet name="Bilans financiers" sheetId="2" r:id="rId1"/>
    <sheet name="Bilans fonctionnels" sheetId="3" r:id="rId2"/>
    <sheet name="Variations bilans fonctionnels" sheetId="4" r:id="rId3"/>
    <sheet name="Commentaires" sheetId="5" r:id="rId4"/>
  </sheets>
  <calcPr calcId="125725"/>
</workbook>
</file>

<file path=xl/calcChain.xml><?xml version="1.0" encoding="utf-8"?>
<calcChain xmlns="http://schemas.openxmlformats.org/spreadsheetml/2006/main">
  <c r="E17" i="2"/>
  <c r="D12"/>
  <c r="D24"/>
  <c r="D25" s="1"/>
  <c r="E16"/>
  <c r="E14"/>
  <c r="E15"/>
  <c r="E24" s="1"/>
  <c r="E18"/>
  <c r="E19"/>
  <c r="E20"/>
  <c r="E21"/>
  <c r="E22"/>
  <c r="E23"/>
  <c r="E5"/>
  <c r="E6"/>
  <c r="E7"/>
  <c r="E8"/>
  <c r="E9"/>
  <c r="E12" s="1"/>
  <c r="E25" s="1"/>
  <c r="J10" s="1"/>
  <c r="J11" s="1"/>
  <c r="E10"/>
  <c r="E11"/>
  <c r="F24"/>
  <c r="F12"/>
  <c r="F25" s="1"/>
  <c r="G12"/>
  <c r="G24"/>
  <c r="G25"/>
  <c r="H17"/>
  <c r="H14"/>
  <c r="H24" s="1"/>
  <c r="H15"/>
  <c r="H16"/>
  <c r="H18"/>
  <c r="H19"/>
  <c r="H20"/>
  <c r="H21"/>
  <c r="H22"/>
  <c r="H23"/>
  <c r="H5"/>
  <c r="H12" s="1"/>
  <c r="H25" s="1"/>
  <c r="K10" s="1"/>
  <c r="K11" s="1"/>
  <c r="H6"/>
  <c r="H7"/>
  <c r="H8"/>
  <c r="H9"/>
  <c r="H10"/>
  <c r="H11"/>
  <c r="C12"/>
  <c r="J24"/>
  <c r="C24"/>
  <c r="J13"/>
  <c r="K24"/>
  <c r="K13"/>
  <c r="C25"/>
  <c r="K25" l="1"/>
  <c r="J25"/>
</calcChain>
</file>

<file path=xl/sharedStrings.xml><?xml version="1.0" encoding="utf-8"?>
<sst xmlns="http://schemas.openxmlformats.org/spreadsheetml/2006/main" count="101" uniqueCount="80">
  <si>
    <t>N</t>
  </si>
  <si>
    <t>N-1</t>
  </si>
  <si>
    <t>-</t>
  </si>
  <si>
    <t>=</t>
  </si>
  <si>
    <t>EMPLOIS STABLES</t>
  </si>
  <si>
    <t>RESSOURCES STABLES</t>
  </si>
  <si>
    <t>TRESORERIE ACTIVE</t>
  </si>
  <si>
    <t>TRESORERIE PASSIVE</t>
  </si>
  <si>
    <t>TOTAUX</t>
  </si>
  <si>
    <t>ACTIF</t>
  </si>
  <si>
    <t>Brut N</t>
  </si>
  <si>
    <t>Net N</t>
  </si>
  <si>
    <t>Brut N-1</t>
  </si>
  <si>
    <t>Net N-1</t>
  </si>
  <si>
    <t>PASSIF</t>
  </si>
  <si>
    <t>Actif immobilisé</t>
  </si>
  <si>
    <t>Capitaux propres</t>
  </si>
  <si>
    <t>Concessions, brevets, logiciels</t>
  </si>
  <si>
    <t>Capital social</t>
  </si>
  <si>
    <t>Prime d'émission</t>
  </si>
  <si>
    <t>Constructions</t>
  </si>
  <si>
    <t>Réserve légale</t>
  </si>
  <si>
    <t>Réserves statutaires</t>
  </si>
  <si>
    <t>Autres immob. corporelles</t>
  </si>
  <si>
    <t>Report à nouveau</t>
  </si>
  <si>
    <t>Autres participations</t>
  </si>
  <si>
    <t>Résultat de l'exercice</t>
  </si>
  <si>
    <t>Prêts</t>
  </si>
  <si>
    <t>Total I</t>
  </si>
  <si>
    <t>Provisions pour risques et charges</t>
  </si>
  <si>
    <t>Actif circulant</t>
  </si>
  <si>
    <t>Total II</t>
  </si>
  <si>
    <t>Stocks de marchandises</t>
  </si>
  <si>
    <t>Dettes</t>
  </si>
  <si>
    <t>Avances et acomptes reçus s/cdes</t>
  </si>
  <si>
    <t>Autres créances d'exploitation</t>
  </si>
  <si>
    <t>Dettes fournisseurs et comptes rattachés</t>
  </si>
  <si>
    <t>Dettes fiscales et sociales</t>
  </si>
  <si>
    <t>Disponibilités</t>
  </si>
  <si>
    <t>Total III</t>
  </si>
  <si>
    <t>TOTAL GENERAL</t>
  </si>
  <si>
    <t>ELEMENTS</t>
  </si>
  <si>
    <t>Stocks de matières</t>
  </si>
  <si>
    <t>Stocks de produits finis</t>
  </si>
  <si>
    <t>Charges constatées d'avance</t>
  </si>
  <si>
    <t>Emprunts divers</t>
  </si>
  <si>
    <t>Produits constatés d'avance</t>
  </si>
  <si>
    <t>Emprunts auprès éts de crédit (1)</t>
  </si>
  <si>
    <t>Autres créances diverses</t>
  </si>
  <si>
    <t>Autres dettes diverses</t>
  </si>
  <si>
    <t>NB : les charges et produits d'avance sont rattachées à l'exploitation</t>
  </si>
  <si>
    <t>Avances et acomptes versés</t>
  </si>
  <si>
    <t>(1) Dont concours bancaires courants et soldes créditeurs de banque</t>
  </si>
  <si>
    <t>Ressources stables</t>
  </si>
  <si>
    <t>Emplois stables</t>
  </si>
  <si>
    <t>Fonds de Roulement Net Global (FRNG)</t>
  </si>
  <si>
    <t>Actif d'exploitation</t>
  </si>
  <si>
    <t>Passif d'exploitation</t>
  </si>
  <si>
    <t>Besoin en Fonds de Roulement d'Exploitation (BFRE)</t>
  </si>
  <si>
    <t>Actif hors exploitation</t>
  </si>
  <si>
    <t>Passif hors exploitation</t>
  </si>
  <si>
    <t>Besoin en Fonds de Roulement Total (BFRT)</t>
  </si>
  <si>
    <t>Trésorerie active</t>
  </si>
  <si>
    <t>Trésorerie passive</t>
  </si>
  <si>
    <t>Trésorerie Nette (TN)</t>
  </si>
  <si>
    <t>ACTIF d' EXPLOITATION</t>
  </si>
  <si>
    <t>ACTIF HORS EXPLOITATION</t>
  </si>
  <si>
    <t>PASSIF d'EXPLOITATION</t>
  </si>
  <si>
    <t>PASSIF HORS EXPLOITATION</t>
  </si>
  <si>
    <t>BILANS (en milliers d'euros) de l'entreprise PIN aux 31/12/N-1 et N</t>
  </si>
  <si>
    <t>BILANS FONCTIONNELS de l'entreprise PIN aux 31/12/N et N-1</t>
  </si>
  <si>
    <t>ANALYSE FONCTIONNELLE DES BILANS entreprise PIN aux 31/12/N et N-1</t>
  </si>
  <si>
    <t>Créances clients et comptes rattachés</t>
  </si>
  <si>
    <t>Valeurs Mobilières Placement</t>
  </si>
  <si>
    <t xml:space="preserve">Dettes sur immobilisations </t>
  </si>
  <si>
    <t>Terrains</t>
  </si>
  <si>
    <t>Inst. tech., mat. et out. Industriels</t>
  </si>
  <si>
    <t>Amort.
Dépré.</t>
  </si>
  <si>
    <t>Variations</t>
  </si>
  <si>
    <t>Vérification : FRNG = BFRE + BFRHE + TN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</si>
</sst>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Border="1"/>
    <xf numFmtId="4" fontId="1" fillId="0" borderId="0" xfId="0" applyNumberFormat="1" applyFont="1"/>
    <xf numFmtId="4" fontId="1" fillId="2" borderId="19" xfId="0" applyNumberFormat="1" applyFont="1" applyFill="1" applyBorder="1"/>
    <xf numFmtId="4" fontId="1" fillId="2" borderId="19" xfId="0" applyNumberFormat="1" applyFont="1" applyFill="1" applyBorder="1" applyAlignment="1">
      <alignment horizontal="right"/>
    </xf>
    <xf numFmtId="4" fontId="1" fillId="2" borderId="19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1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vertical="center" wrapText="1"/>
    </xf>
    <xf numFmtId="4" fontId="1" fillId="2" borderId="21" xfId="0" applyNumberFormat="1" applyFont="1" applyFill="1" applyBorder="1"/>
    <xf numFmtId="4" fontId="1" fillId="2" borderId="22" xfId="0" applyNumberFormat="1" applyFont="1" applyFill="1" applyBorder="1"/>
    <xf numFmtId="4" fontId="1" fillId="2" borderId="21" xfId="0" applyNumberFormat="1" applyFont="1" applyFill="1" applyBorder="1" applyAlignment="1">
      <alignment horizontal="right"/>
    </xf>
    <xf numFmtId="4" fontId="1" fillId="2" borderId="22" xfId="0" applyNumberFormat="1" applyFont="1" applyFill="1" applyBorder="1" applyAlignment="1">
      <alignment horizontal="right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2" borderId="22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0" borderId="5" xfId="0" applyFont="1" applyBorder="1"/>
    <xf numFmtId="4" fontId="1" fillId="2" borderId="5" xfId="0" applyNumberFormat="1" applyFont="1" applyFill="1" applyBorder="1"/>
    <xf numFmtId="4" fontId="1" fillId="0" borderId="5" xfId="0" applyNumberFormat="1" applyFont="1" applyFill="1" applyBorder="1"/>
    <xf numFmtId="4" fontId="1" fillId="2" borderId="5" xfId="0" applyNumberFormat="1" applyFont="1" applyFill="1" applyBorder="1" applyAlignment="1">
      <alignment vertical="center" wrapText="1"/>
    </xf>
    <xf numFmtId="4" fontId="1" fillId="0" borderId="5" xfId="0" applyNumberFormat="1" applyFont="1" applyBorder="1"/>
    <xf numFmtId="4" fontId="1" fillId="2" borderId="5" xfId="0" applyNumberFormat="1" applyFont="1" applyFill="1" applyBorder="1" applyAlignment="1">
      <alignment horizontal="right"/>
    </xf>
    <xf numFmtId="4" fontId="2" fillId="2" borderId="21" xfId="0" applyNumberFormat="1" applyFont="1" applyFill="1" applyBorder="1"/>
    <xf numFmtId="4" fontId="2" fillId="2" borderId="19" xfId="0" applyNumberFormat="1" applyFont="1" applyFill="1" applyBorder="1"/>
    <xf numFmtId="4" fontId="2" fillId="2" borderId="22" xfId="0" applyNumberFormat="1" applyFont="1" applyFill="1" applyBorder="1"/>
    <xf numFmtId="4" fontId="2" fillId="2" borderId="9" xfId="0" applyNumberFormat="1" applyFont="1" applyFill="1" applyBorder="1"/>
    <xf numFmtId="4" fontId="2" fillId="2" borderId="10" xfId="0" applyNumberFormat="1" applyFont="1" applyFill="1" applyBorder="1"/>
    <xf numFmtId="4" fontId="2" fillId="2" borderId="17" xfId="0" applyNumberFormat="1" applyFont="1" applyFill="1" applyBorder="1"/>
    <xf numFmtId="4" fontId="2" fillId="2" borderId="9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4" fontId="2" fillId="2" borderId="17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4" fontId="2" fillId="2" borderId="12" xfId="0" applyNumberFormat="1" applyFont="1" applyFill="1" applyBorder="1"/>
    <xf numFmtId="4" fontId="4" fillId="2" borderId="5" xfId="0" applyNumberFormat="1" applyFont="1" applyFill="1" applyBorder="1"/>
    <xf numFmtId="4" fontId="2" fillId="2" borderId="3" xfId="0" applyNumberFormat="1" applyFont="1" applyFill="1" applyBorder="1"/>
    <xf numFmtId="0" fontId="2" fillId="2" borderId="12" xfId="0" applyFont="1" applyFill="1" applyBorder="1" applyAlignment="1">
      <alignment horizontal="right"/>
    </xf>
    <xf numFmtId="4" fontId="1" fillId="2" borderId="12" xfId="0" applyNumberFormat="1" applyFont="1" applyFill="1" applyBorder="1"/>
    <xf numFmtId="0" fontId="2" fillId="3" borderId="1" xfId="0" applyFont="1" applyFill="1" applyBorder="1" applyAlignment="1">
      <alignment horizontal="center"/>
    </xf>
    <xf numFmtId="4" fontId="2" fillId="3" borderId="9" xfId="0" applyNumberFormat="1" applyFont="1" applyFill="1" applyBorder="1" applyAlignment="1">
      <alignment horizontal="right"/>
    </xf>
    <xf numFmtId="4" fontId="2" fillId="3" borderId="10" xfId="0" applyNumberFormat="1" applyFont="1" applyFill="1" applyBorder="1" applyAlignment="1">
      <alignment horizontal="right"/>
    </xf>
    <xf numFmtId="4" fontId="2" fillId="3" borderId="1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0" fontId="2" fillId="6" borderId="1" xfId="0" applyFont="1" applyFill="1" applyBorder="1" applyAlignment="1">
      <alignment horizontal="center" vertical="center" wrapText="1"/>
    </xf>
    <xf numFmtId="4" fontId="2" fillId="6" borderId="9" xfId="0" applyNumberFormat="1" applyFon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4" fontId="2" fillId="6" borderId="17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4" fontId="2" fillId="6" borderId="3" xfId="0" applyNumberFormat="1" applyFont="1" applyFill="1" applyBorder="1" applyAlignment="1">
      <alignment horizontal="center" vertical="center" wrapText="1"/>
    </xf>
    <xf numFmtId="0" fontId="6" fillId="0" borderId="24" xfId="0" applyFont="1" applyBorder="1"/>
    <xf numFmtId="4" fontId="5" fillId="0" borderId="13" xfId="0" applyNumberFormat="1" applyFont="1" applyBorder="1"/>
    <xf numFmtId="4" fontId="5" fillId="2" borderId="13" xfId="0" applyNumberFormat="1" applyFont="1" applyFill="1" applyBorder="1"/>
    <xf numFmtId="4" fontId="5" fillId="2" borderId="14" xfId="0" applyNumberFormat="1" applyFont="1" applyFill="1" applyBorder="1"/>
    <xf numFmtId="0" fontId="5" fillId="0" borderId="15" xfId="0" applyFont="1" applyBorder="1"/>
    <xf numFmtId="4" fontId="6" fillId="0" borderId="6" xfId="0" applyNumberFormat="1" applyFont="1" applyBorder="1"/>
    <xf numFmtId="4" fontId="5" fillId="0" borderId="6" xfId="0" applyNumberFormat="1" applyFont="1" applyBorder="1"/>
    <xf numFmtId="4" fontId="5" fillId="2" borderId="6" xfId="0" applyNumberFormat="1" applyFont="1" applyFill="1" applyBorder="1"/>
    <xf numFmtId="4" fontId="5" fillId="2" borderId="16" xfId="0" applyNumberFormat="1" applyFont="1" applyFill="1" applyBorder="1"/>
    <xf numFmtId="4" fontId="5" fillId="2" borderId="3" xfId="0" applyNumberFormat="1" applyFont="1" applyFill="1" applyBorder="1"/>
    <xf numFmtId="4" fontId="5" fillId="2" borderId="12" xfId="0" applyNumberFormat="1" applyFont="1" applyFill="1" applyBorder="1"/>
    <xf numFmtId="2" fontId="1" fillId="0" borderId="0" xfId="0" applyNumberFormat="1" applyFont="1"/>
    <xf numFmtId="0" fontId="1" fillId="0" borderId="24" xfId="0" applyFont="1" applyBorder="1" applyAlignment="1">
      <alignment horizontal="left" vertical="center"/>
    </xf>
    <xf numFmtId="4" fontId="1" fillId="2" borderId="3" xfId="0" applyNumberFormat="1" applyFont="1" applyFill="1" applyBorder="1" applyAlignment="1">
      <alignment horizontal="right" vertical="center"/>
    </xf>
    <xf numFmtId="4" fontId="1" fillId="2" borderId="13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4" fontId="1" fillId="2" borderId="11" xfId="0" applyNumberFormat="1" applyFont="1" applyFill="1" applyBorder="1" applyAlignment="1">
      <alignment horizontal="right" vertical="center"/>
    </xf>
    <xf numFmtId="4" fontId="1" fillId="2" borderId="20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4" fontId="1" fillId="2" borderId="27" xfId="0" applyNumberFormat="1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2" fillId="6" borderId="25" xfId="0" applyFont="1" applyFill="1" applyBorder="1" applyAlignment="1">
      <alignment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vertical="center"/>
    </xf>
    <xf numFmtId="0" fontId="2" fillId="5" borderId="20" xfId="0" applyFont="1" applyFill="1" applyBorder="1" applyAlignment="1">
      <alignment horizontal="right" vertical="center"/>
    </xf>
    <xf numFmtId="4" fontId="2" fillId="5" borderId="26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right" vertical="center"/>
    </xf>
    <xf numFmtId="4" fontId="2" fillId="3" borderId="26" xfId="0" applyNumberFormat="1" applyFont="1" applyFill="1" applyBorder="1" applyAlignment="1">
      <alignment vertical="center"/>
    </xf>
    <xf numFmtId="0" fontId="2" fillId="6" borderId="30" xfId="0" applyFont="1" applyFill="1" applyBorder="1" applyAlignment="1">
      <alignment horizontal="center" vertical="center"/>
    </xf>
    <xf numFmtId="4" fontId="1" fillId="2" borderId="19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4" fontId="2" fillId="5" borderId="8" xfId="0" applyNumberFormat="1" applyFont="1" applyFill="1" applyBorder="1" applyAlignment="1">
      <alignment vertical="center"/>
    </xf>
    <xf numFmtId="4" fontId="2" fillId="3" borderId="8" xfId="0" applyNumberFormat="1" applyFont="1" applyFill="1" applyBorder="1" applyAlignment="1">
      <alignment vertical="center"/>
    </xf>
    <xf numFmtId="2" fontId="2" fillId="2" borderId="23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" fontId="1" fillId="2" borderId="25" xfId="0" applyNumberFormat="1" applyFont="1" applyFill="1" applyBorder="1" applyAlignment="1">
      <alignment horizontal="right" vertical="center"/>
    </xf>
    <xf numFmtId="4" fontId="2" fillId="3" borderId="7" xfId="0" applyNumberFormat="1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showGridLines="0" tabSelected="1" workbookViewId="0">
      <selection activeCell="B2" sqref="B2:K2"/>
    </sheetView>
  </sheetViews>
  <sheetFormatPr baseColWidth="10" defaultRowHeight="15.75"/>
  <cols>
    <col min="1" max="1" width="3.7109375" style="1" customWidth="1"/>
    <col min="2" max="2" width="35.7109375" style="1" customWidth="1"/>
    <col min="3" max="8" width="10.7109375" style="6" customWidth="1"/>
    <col min="9" max="9" width="35.7109375" style="1" customWidth="1"/>
    <col min="10" max="11" width="10.7109375" style="6" customWidth="1"/>
    <col min="12" max="16384" width="11.42578125" style="1"/>
  </cols>
  <sheetData>
    <row r="1" spans="2:11" ht="16.5" thickBot="1"/>
    <row r="2" spans="2:11" ht="16.5" thickBot="1">
      <c r="B2" s="113" t="s">
        <v>69</v>
      </c>
      <c r="C2" s="114"/>
      <c r="D2" s="114"/>
      <c r="E2" s="114"/>
      <c r="F2" s="114"/>
      <c r="G2" s="114"/>
      <c r="H2" s="114"/>
      <c r="I2" s="114"/>
      <c r="J2" s="114"/>
      <c r="K2" s="115"/>
    </row>
    <row r="3" spans="2:11" ht="32.25" thickBot="1">
      <c r="B3" s="48" t="s">
        <v>9</v>
      </c>
      <c r="C3" s="49" t="s">
        <v>10</v>
      </c>
      <c r="D3" s="50" t="s">
        <v>77</v>
      </c>
      <c r="E3" s="51" t="s">
        <v>11</v>
      </c>
      <c r="F3" s="49" t="s">
        <v>12</v>
      </c>
      <c r="G3" s="50" t="s">
        <v>77</v>
      </c>
      <c r="H3" s="51" t="s">
        <v>13</v>
      </c>
      <c r="I3" s="52" t="s">
        <v>14</v>
      </c>
      <c r="J3" s="53" t="s">
        <v>0</v>
      </c>
      <c r="K3" s="53" t="s">
        <v>1</v>
      </c>
    </row>
    <row r="4" spans="2:11" s="4" customFormat="1">
      <c r="B4" s="2" t="s">
        <v>15</v>
      </c>
      <c r="C4" s="28"/>
      <c r="D4" s="29"/>
      <c r="E4" s="30"/>
      <c r="F4" s="28"/>
      <c r="G4" s="29"/>
      <c r="H4" s="30"/>
      <c r="I4" s="2" t="s">
        <v>16</v>
      </c>
      <c r="J4" s="40"/>
      <c r="K4" s="40"/>
    </row>
    <row r="5" spans="2:11">
      <c r="B5" s="11" t="s">
        <v>17</v>
      </c>
      <c r="C5" s="14">
        <v>1214</v>
      </c>
      <c r="D5" s="7">
        <v>339</v>
      </c>
      <c r="E5" s="15">
        <f t="shared" ref="E5:E11" si="0">C5-D5</f>
        <v>875</v>
      </c>
      <c r="F5" s="14">
        <v>730</v>
      </c>
      <c r="G5" s="7">
        <v>175</v>
      </c>
      <c r="H5" s="15">
        <f t="shared" ref="H5:H11" si="1">F5-G5</f>
        <v>555</v>
      </c>
      <c r="I5" s="11" t="s">
        <v>18</v>
      </c>
      <c r="J5" s="23">
        <v>4300</v>
      </c>
      <c r="K5" s="23">
        <v>3600</v>
      </c>
    </row>
    <row r="6" spans="2:11">
      <c r="B6" s="11" t="s">
        <v>75</v>
      </c>
      <c r="C6" s="14">
        <v>240</v>
      </c>
      <c r="D6" s="7"/>
      <c r="E6" s="15">
        <f t="shared" si="0"/>
        <v>240</v>
      </c>
      <c r="F6" s="14">
        <v>240</v>
      </c>
      <c r="G6" s="7"/>
      <c r="H6" s="15">
        <f t="shared" si="1"/>
        <v>240</v>
      </c>
      <c r="I6" s="11" t="s">
        <v>19</v>
      </c>
      <c r="J6" s="23">
        <v>35</v>
      </c>
      <c r="K6" s="23"/>
    </row>
    <row r="7" spans="2:11">
      <c r="B7" s="11" t="s">
        <v>20</v>
      </c>
      <c r="C7" s="14">
        <v>1745</v>
      </c>
      <c r="D7" s="7">
        <v>465</v>
      </c>
      <c r="E7" s="15">
        <f t="shared" si="0"/>
        <v>1280</v>
      </c>
      <c r="F7" s="14">
        <v>1150</v>
      </c>
      <c r="G7" s="7">
        <v>370</v>
      </c>
      <c r="H7" s="15">
        <f t="shared" si="1"/>
        <v>780</v>
      </c>
      <c r="I7" s="11" t="s">
        <v>21</v>
      </c>
      <c r="J7" s="23">
        <v>360</v>
      </c>
      <c r="K7" s="23">
        <v>360</v>
      </c>
    </row>
    <row r="8" spans="2:11">
      <c r="B8" s="11" t="s">
        <v>76</v>
      </c>
      <c r="C8" s="14">
        <v>4091</v>
      </c>
      <c r="D8" s="7">
        <v>1351</v>
      </c>
      <c r="E8" s="15">
        <f t="shared" si="0"/>
        <v>2740</v>
      </c>
      <c r="F8" s="14">
        <v>3480</v>
      </c>
      <c r="G8" s="7">
        <v>1025</v>
      </c>
      <c r="H8" s="15">
        <f t="shared" si="1"/>
        <v>2455</v>
      </c>
      <c r="I8" s="11" t="s">
        <v>22</v>
      </c>
      <c r="J8" s="23">
        <v>280</v>
      </c>
      <c r="K8" s="23">
        <v>180</v>
      </c>
    </row>
    <row r="9" spans="2:11">
      <c r="B9" s="11" t="s">
        <v>23</v>
      </c>
      <c r="C9" s="14">
        <v>660</v>
      </c>
      <c r="D9" s="7">
        <v>224</v>
      </c>
      <c r="E9" s="15">
        <f t="shared" si="0"/>
        <v>436</v>
      </c>
      <c r="F9" s="14">
        <v>515</v>
      </c>
      <c r="G9" s="7">
        <v>140</v>
      </c>
      <c r="H9" s="15">
        <f t="shared" si="1"/>
        <v>375</v>
      </c>
      <c r="I9" s="11" t="s">
        <v>24</v>
      </c>
      <c r="J9" s="23">
        <v>250</v>
      </c>
      <c r="K9" s="23">
        <v>210</v>
      </c>
    </row>
    <row r="10" spans="2:11" ht="16.5" thickBot="1">
      <c r="B10" s="11" t="s">
        <v>25</v>
      </c>
      <c r="C10" s="14">
        <v>170</v>
      </c>
      <c r="D10" s="7">
        <v>16</v>
      </c>
      <c r="E10" s="15">
        <f t="shared" si="0"/>
        <v>154</v>
      </c>
      <c r="F10" s="14">
        <v>120</v>
      </c>
      <c r="G10" s="7">
        <v>16</v>
      </c>
      <c r="H10" s="15">
        <f t="shared" si="1"/>
        <v>104</v>
      </c>
      <c r="I10" s="20" t="s">
        <v>26</v>
      </c>
      <c r="J10" s="24">
        <f>E25-J13-J24-SUM(J5:J9)</f>
        <v>500</v>
      </c>
      <c r="K10" s="24">
        <f>H25-K13-K24-SUM(K5:K9)</f>
        <v>400</v>
      </c>
    </row>
    <row r="11" spans="2:11" ht="16.5" thickBot="1">
      <c r="B11" s="11" t="s">
        <v>27</v>
      </c>
      <c r="C11" s="14">
        <v>100</v>
      </c>
      <c r="D11" s="7"/>
      <c r="E11" s="15">
        <f t="shared" si="0"/>
        <v>100</v>
      </c>
      <c r="F11" s="14">
        <v>105</v>
      </c>
      <c r="G11" s="7"/>
      <c r="H11" s="15">
        <f t="shared" si="1"/>
        <v>105</v>
      </c>
      <c r="I11" s="12" t="s">
        <v>28</v>
      </c>
      <c r="J11" s="37">
        <f>SUM(J5:J10)</f>
        <v>5725</v>
      </c>
      <c r="K11" s="37">
        <f>SUM(K5:K10)</f>
        <v>4750</v>
      </c>
    </row>
    <row r="12" spans="2:11" ht="16.5" thickBot="1">
      <c r="B12" s="41" t="s">
        <v>28</v>
      </c>
      <c r="C12" s="31">
        <f t="shared" ref="C12:H12" si="2">SUM(C5:C11)</f>
        <v>8220</v>
      </c>
      <c r="D12" s="32">
        <f t="shared" si="2"/>
        <v>2395</v>
      </c>
      <c r="E12" s="33">
        <f t="shared" si="2"/>
        <v>5825</v>
      </c>
      <c r="F12" s="31">
        <f t="shared" si="2"/>
        <v>6340</v>
      </c>
      <c r="G12" s="32">
        <f t="shared" si="2"/>
        <v>1726</v>
      </c>
      <c r="H12" s="33">
        <f t="shared" si="2"/>
        <v>4614</v>
      </c>
      <c r="I12" s="11" t="s">
        <v>29</v>
      </c>
      <c r="J12" s="42">
        <v>95</v>
      </c>
      <c r="K12" s="42">
        <v>60</v>
      </c>
    </row>
    <row r="13" spans="2:11" ht="16.5" thickBot="1">
      <c r="B13" s="3" t="s">
        <v>30</v>
      </c>
      <c r="C13" s="14"/>
      <c r="D13" s="7"/>
      <c r="E13" s="15"/>
      <c r="F13" s="14"/>
      <c r="G13" s="7"/>
      <c r="H13" s="15"/>
      <c r="I13" s="41" t="s">
        <v>31</v>
      </c>
      <c r="J13" s="38">
        <f>J12</f>
        <v>95</v>
      </c>
      <c r="K13" s="38">
        <f>K12</f>
        <v>60</v>
      </c>
    </row>
    <row r="14" spans="2:11">
      <c r="B14" s="11" t="s">
        <v>42</v>
      </c>
      <c r="C14" s="16">
        <v>190</v>
      </c>
      <c r="D14" s="8">
        <v>10</v>
      </c>
      <c r="E14" s="17">
        <f>C14-D14</f>
        <v>180</v>
      </c>
      <c r="F14" s="16">
        <v>210</v>
      </c>
      <c r="G14" s="8">
        <v>12</v>
      </c>
      <c r="H14" s="17">
        <f t="shared" ref="H14:H23" si="3">F14-G14</f>
        <v>198</v>
      </c>
      <c r="I14" s="3" t="s">
        <v>33</v>
      </c>
      <c r="J14" s="39"/>
      <c r="K14" s="23"/>
    </row>
    <row r="15" spans="2:11">
      <c r="B15" s="11" t="s">
        <v>43</v>
      </c>
      <c r="C15" s="16">
        <v>620</v>
      </c>
      <c r="D15" s="8">
        <v>22</v>
      </c>
      <c r="E15" s="17">
        <f>C15-D15</f>
        <v>598</v>
      </c>
      <c r="F15" s="16">
        <v>516</v>
      </c>
      <c r="G15" s="8">
        <v>15</v>
      </c>
      <c r="H15" s="17">
        <f t="shared" si="3"/>
        <v>501</v>
      </c>
      <c r="I15" s="11" t="s">
        <v>47</v>
      </c>
      <c r="J15" s="23">
        <v>920</v>
      </c>
      <c r="K15" s="23">
        <v>635</v>
      </c>
    </row>
    <row r="16" spans="2:11">
      <c r="B16" s="11" t="s">
        <v>32</v>
      </c>
      <c r="C16" s="16">
        <v>127</v>
      </c>
      <c r="D16" s="8"/>
      <c r="E16" s="17">
        <f>C16-D16</f>
        <v>127</v>
      </c>
      <c r="F16" s="16">
        <v>60</v>
      </c>
      <c r="G16" s="8"/>
      <c r="H16" s="17">
        <f t="shared" si="3"/>
        <v>60</v>
      </c>
      <c r="I16" s="11" t="s">
        <v>45</v>
      </c>
      <c r="J16" s="23">
        <v>215</v>
      </c>
      <c r="K16" s="23">
        <v>138</v>
      </c>
    </row>
    <row r="17" spans="2:11">
      <c r="B17" s="11" t="s">
        <v>51</v>
      </c>
      <c r="C17" s="16">
        <v>80</v>
      </c>
      <c r="D17" s="8"/>
      <c r="E17" s="17">
        <f>C17-D17</f>
        <v>80</v>
      </c>
      <c r="F17" s="16">
        <v>50</v>
      </c>
      <c r="G17" s="8"/>
      <c r="H17" s="17">
        <f t="shared" si="3"/>
        <v>50</v>
      </c>
      <c r="I17" s="11" t="s">
        <v>34</v>
      </c>
      <c r="J17" s="23">
        <v>36</v>
      </c>
      <c r="K17" s="23">
        <v>20</v>
      </c>
    </row>
    <row r="18" spans="2:11" ht="15.75" customHeight="1">
      <c r="B18" s="13" t="s">
        <v>72</v>
      </c>
      <c r="C18" s="18">
        <v>1220</v>
      </c>
      <c r="D18" s="9">
        <v>93</v>
      </c>
      <c r="E18" s="19">
        <f t="shared" ref="E18:E23" si="4">C18-D18</f>
        <v>1127</v>
      </c>
      <c r="F18" s="18">
        <v>1170</v>
      </c>
      <c r="G18" s="9">
        <v>54</v>
      </c>
      <c r="H18" s="19">
        <f t="shared" si="3"/>
        <v>1116</v>
      </c>
      <c r="I18" s="13" t="s">
        <v>36</v>
      </c>
      <c r="J18" s="25">
        <v>1115</v>
      </c>
      <c r="K18" s="25">
        <v>1074</v>
      </c>
    </row>
    <row r="19" spans="2:11" ht="15.75" customHeight="1">
      <c r="B19" s="11" t="s">
        <v>35</v>
      </c>
      <c r="C19" s="16">
        <v>140</v>
      </c>
      <c r="D19" s="8"/>
      <c r="E19" s="17">
        <f t="shared" si="4"/>
        <v>140</v>
      </c>
      <c r="F19" s="16">
        <v>164</v>
      </c>
      <c r="G19" s="8"/>
      <c r="H19" s="17">
        <f t="shared" si="3"/>
        <v>164</v>
      </c>
      <c r="I19" s="21" t="s">
        <v>37</v>
      </c>
      <c r="J19" s="27">
        <v>233</v>
      </c>
      <c r="K19" s="23">
        <v>385</v>
      </c>
    </row>
    <row r="20" spans="2:11">
      <c r="B20" s="11" t="s">
        <v>73</v>
      </c>
      <c r="C20" s="16">
        <v>100</v>
      </c>
      <c r="D20" s="8"/>
      <c r="E20" s="17">
        <f t="shared" si="4"/>
        <v>100</v>
      </c>
      <c r="F20" s="16">
        <v>125</v>
      </c>
      <c r="G20" s="8">
        <v>3</v>
      </c>
      <c r="H20" s="17">
        <f t="shared" si="3"/>
        <v>122</v>
      </c>
      <c r="I20" s="21" t="s">
        <v>74</v>
      </c>
      <c r="J20" s="27">
        <v>341</v>
      </c>
      <c r="K20" s="23">
        <v>176</v>
      </c>
    </row>
    <row r="21" spans="2:11">
      <c r="B21" s="11" t="s">
        <v>48</v>
      </c>
      <c r="C21" s="16">
        <v>250</v>
      </c>
      <c r="D21" s="8"/>
      <c r="E21" s="17">
        <f t="shared" si="4"/>
        <v>250</v>
      </c>
      <c r="F21" s="16">
        <v>210</v>
      </c>
      <c r="G21" s="8"/>
      <c r="H21" s="17">
        <f t="shared" si="3"/>
        <v>210</v>
      </c>
      <c r="I21" s="11" t="s">
        <v>49</v>
      </c>
      <c r="J21" s="23">
        <v>60</v>
      </c>
      <c r="K21" s="23">
        <v>105</v>
      </c>
    </row>
    <row r="22" spans="2:11">
      <c r="B22" s="11" t="s">
        <v>38</v>
      </c>
      <c r="C22" s="16">
        <v>152</v>
      </c>
      <c r="D22" s="8"/>
      <c r="E22" s="17">
        <f t="shared" si="4"/>
        <v>152</v>
      </c>
      <c r="F22" s="16">
        <v>130</v>
      </c>
      <c r="G22" s="8"/>
      <c r="H22" s="17">
        <f t="shared" si="3"/>
        <v>130</v>
      </c>
      <c r="I22" s="22"/>
      <c r="J22" s="26"/>
      <c r="K22" s="26"/>
    </row>
    <row r="23" spans="2:11" ht="16.5" thickBot="1">
      <c r="B23" s="11" t="s">
        <v>44</v>
      </c>
      <c r="C23" s="16">
        <v>196</v>
      </c>
      <c r="D23" s="8"/>
      <c r="E23" s="17">
        <f t="shared" si="4"/>
        <v>196</v>
      </c>
      <c r="F23" s="16">
        <v>235</v>
      </c>
      <c r="G23" s="8"/>
      <c r="H23" s="17">
        <f t="shared" si="3"/>
        <v>235</v>
      </c>
      <c r="I23" s="11" t="s">
        <v>46</v>
      </c>
      <c r="J23" s="23">
        <v>35</v>
      </c>
      <c r="K23" s="23">
        <v>57</v>
      </c>
    </row>
    <row r="24" spans="2:11" s="4" customFormat="1" ht="16.5" thickBot="1">
      <c r="B24" s="12" t="s">
        <v>31</v>
      </c>
      <c r="C24" s="34">
        <f t="shared" ref="C24:H24" si="5">SUM(C14:C23)</f>
        <v>3075</v>
      </c>
      <c r="D24" s="35">
        <f t="shared" si="5"/>
        <v>125</v>
      </c>
      <c r="E24" s="36">
        <f t="shared" si="5"/>
        <v>2950</v>
      </c>
      <c r="F24" s="34">
        <f t="shared" si="5"/>
        <v>2870</v>
      </c>
      <c r="G24" s="35">
        <f t="shared" si="5"/>
        <v>84</v>
      </c>
      <c r="H24" s="36">
        <f t="shared" si="5"/>
        <v>2786</v>
      </c>
      <c r="I24" s="12" t="s">
        <v>39</v>
      </c>
      <c r="J24" s="37">
        <f>SUM(J15:J23)</f>
        <v>2955</v>
      </c>
      <c r="K24" s="37">
        <f>SUM(K15:K23)</f>
        <v>2590</v>
      </c>
    </row>
    <row r="25" spans="2:11" s="4" customFormat="1" ht="16.5" thickBot="1">
      <c r="B25" s="43" t="s">
        <v>40</v>
      </c>
      <c r="C25" s="44">
        <f t="shared" ref="C25:H25" si="6">C12+C24</f>
        <v>11295</v>
      </c>
      <c r="D25" s="45">
        <f t="shared" si="6"/>
        <v>2520</v>
      </c>
      <c r="E25" s="46">
        <f t="shared" si="6"/>
        <v>8775</v>
      </c>
      <c r="F25" s="44">
        <f t="shared" si="6"/>
        <v>9210</v>
      </c>
      <c r="G25" s="45">
        <f t="shared" si="6"/>
        <v>1810</v>
      </c>
      <c r="H25" s="46">
        <f t="shared" si="6"/>
        <v>7400</v>
      </c>
      <c r="I25" s="43" t="s">
        <v>40</v>
      </c>
      <c r="J25" s="47">
        <f>J11+J13+J24</f>
        <v>8775</v>
      </c>
      <c r="K25" s="47">
        <f>K11+K13+K24</f>
        <v>7400</v>
      </c>
    </row>
    <row r="26" spans="2:11" s="10" customFormat="1" ht="12.75">
      <c r="B26" s="54" t="s">
        <v>50</v>
      </c>
      <c r="C26" s="55"/>
      <c r="D26" s="55"/>
      <c r="E26" s="55"/>
      <c r="F26" s="56"/>
      <c r="G26" s="56"/>
      <c r="H26" s="56"/>
      <c r="I26" s="116" t="s">
        <v>52</v>
      </c>
      <c r="J26" s="63"/>
      <c r="K26" s="57"/>
    </row>
    <row r="27" spans="2:11" s="10" customFormat="1" ht="13.5" thickBot="1">
      <c r="B27" s="58"/>
      <c r="C27" s="59"/>
      <c r="D27" s="59"/>
      <c r="E27" s="60"/>
      <c r="F27" s="61"/>
      <c r="G27" s="61"/>
      <c r="H27" s="61"/>
      <c r="I27" s="117"/>
      <c r="J27" s="64">
        <v>96</v>
      </c>
      <c r="K27" s="62">
        <v>208</v>
      </c>
    </row>
    <row r="28" spans="2:11" ht="18" customHeight="1"/>
    <row r="29" spans="2:11" ht="18" customHeight="1"/>
  </sheetData>
  <mergeCells count="2">
    <mergeCell ref="B2:K2"/>
    <mergeCell ref="I26:I27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0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35.7109375" style="1" customWidth="1"/>
    <col min="3" max="4" width="11.7109375" style="1" customWidth="1"/>
    <col min="5" max="5" width="35.7109375" style="1" customWidth="1"/>
    <col min="6" max="7" width="11.7109375" style="1" customWidth="1"/>
    <col min="8" max="10" width="11.42578125" style="1"/>
    <col min="11" max="11" width="11" style="1" customWidth="1"/>
    <col min="12" max="16384" width="11.42578125" style="1"/>
  </cols>
  <sheetData>
    <row r="1" spans="2:7" ht="16.5" thickBot="1"/>
    <row r="2" spans="2:7" ht="16.5" thickBot="1">
      <c r="B2" s="118" t="s">
        <v>70</v>
      </c>
      <c r="C2" s="119"/>
      <c r="D2" s="119"/>
      <c r="E2" s="119"/>
      <c r="F2" s="119"/>
      <c r="G2" s="120"/>
    </row>
    <row r="3" spans="2:7" ht="16.5" thickBot="1">
      <c r="B3" s="78" t="s">
        <v>9</v>
      </c>
      <c r="C3" s="79" t="s">
        <v>0</v>
      </c>
      <c r="D3" s="80" t="s">
        <v>1</v>
      </c>
      <c r="E3" s="81" t="s">
        <v>14</v>
      </c>
      <c r="F3" s="78" t="s">
        <v>0</v>
      </c>
      <c r="G3" s="79" t="s">
        <v>1</v>
      </c>
    </row>
    <row r="4" spans="2:7" s="5" customFormat="1">
      <c r="B4" s="66" t="s">
        <v>4</v>
      </c>
      <c r="C4" s="67"/>
      <c r="D4" s="68"/>
      <c r="E4" s="69" t="s">
        <v>5</v>
      </c>
      <c r="F4" s="109"/>
      <c r="G4" s="67"/>
    </row>
    <row r="5" spans="2:7" s="5" customFormat="1">
      <c r="B5" s="70" t="s">
        <v>65</v>
      </c>
      <c r="C5" s="71"/>
      <c r="D5" s="72"/>
      <c r="E5" s="73" t="s">
        <v>67</v>
      </c>
      <c r="F5" s="110"/>
      <c r="G5" s="71"/>
    </row>
    <row r="6" spans="2:7" s="5" customFormat="1">
      <c r="B6" s="70" t="s">
        <v>66</v>
      </c>
      <c r="C6" s="71"/>
      <c r="D6" s="72"/>
      <c r="E6" s="73" t="s">
        <v>68</v>
      </c>
      <c r="F6" s="110"/>
      <c r="G6" s="71"/>
    </row>
    <row r="7" spans="2:7" s="5" customFormat="1" ht="16.5" thickBot="1">
      <c r="B7" s="74" t="s">
        <v>6</v>
      </c>
      <c r="C7" s="75"/>
      <c r="D7" s="76"/>
      <c r="E7" s="77" t="s">
        <v>7</v>
      </c>
      <c r="F7" s="111"/>
      <c r="G7" s="75"/>
    </row>
    <row r="8" spans="2:7" ht="16.5" thickBot="1">
      <c r="B8" s="82" t="s">
        <v>8</v>
      </c>
      <c r="C8" s="83"/>
      <c r="D8" s="84"/>
      <c r="E8" s="85" t="s">
        <v>8</v>
      </c>
      <c r="F8" s="112"/>
      <c r="G8" s="83"/>
    </row>
    <row r="10" spans="2:7">
      <c r="F10" s="65"/>
      <c r="G10" s="65"/>
    </row>
  </sheetData>
  <mergeCells count="1">
    <mergeCell ref="B2:G2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7"/>
  <sheetViews>
    <sheetView showGridLines="0" workbookViewId="0">
      <selection activeCell="B2" sqref="B2:F2"/>
    </sheetView>
  </sheetViews>
  <sheetFormatPr baseColWidth="10" defaultRowHeight="15.75"/>
  <cols>
    <col min="1" max="1" width="3.7109375" style="1" customWidth="1"/>
    <col min="2" max="2" width="2.42578125" style="1" customWidth="1"/>
    <col min="3" max="3" width="45.7109375" style="1" customWidth="1"/>
    <col min="4" max="6" width="11.7109375" style="1" customWidth="1"/>
    <col min="7" max="16384" width="11.42578125" style="1"/>
  </cols>
  <sheetData>
    <row r="1" spans="2:10" ht="16.5" thickBot="1">
      <c r="G1" s="86"/>
      <c r="H1" s="86"/>
      <c r="I1" s="86"/>
      <c r="J1" s="86"/>
    </row>
    <row r="2" spans="2:10" ht="16.5" thickBot="1">
      <c r="B2" s="118" t="s">
        <v>71</v>
      </c>
      <c r="C2" s="121"/>
      <c r="D2" s="121"/>
      <c r="E2" s="121"/>
      <c r="F2" s="122"/>
    </row>
    <row r="3" spans="2:10">
      <c r="B3" s="94"/>
      <c r="C3" s="95" t="s">
        <v>41</v>
      </c>
      <c r="D3" s="103" t="s">
        <v>0</v>
      </c>
      <c r="E3" s="103" t="s">
        <v>1</v>
      </c>
      <c r="F3" s="96" t="s">
        <v>78</v>
      </c>
    </row>
    <row r="4" spans="2:10">
      <c r="B4" s="89"/>
      <c r="C4" s="87" t="s">
        <v>53</v>
      </c>
      <c r="D4" s="104"/>
      <c r="E4" s="104"/>
      <c r="F4" s="90"/>
    </row>
    <row r="5" spans="2:10">
      <c r="B5" s="91" t="s">
        <v>2</v>
      </c>
      <c r="C5" s="88" t="s">
        <v>54</v>
      </c>
      <c r="D5" s="105"/>
      <c r="E5" s="105"/>
      <c r="F5" s="92"/>
    </row>
    <row r="6" spans="2:10">
      <c r="B6" s="97" t="s">
        <v>3</v>
      </c>
      <c r="C6" s="98" t="s">
        <v>55</v>
      </c>
      <c r="D6" s="106"/>
      <c r="E6" s="106"/>
      <c r="F6" s="99"/>
    </row>
    <row r="7" spans="2:10">
      <c r="B7" s="89"/>
      <c r="C7" s="87" t="s">
        <v>56</v>
      </c>
      <c r="D7" s="104"/>
      <c r="E7" s="104"/>
      <c r="F7" s="90"/>
    </row>
    <row r="8" spans="2:10">
      <c r="B8" s="89" t="s">
        <v>2</v>
      </c>
      <c r="C8" s="87" t="s">
        <v>57</v>
      </c>
      <c r="D8" s="104"/>
      <c r="E8" s="104"/>
      <c r="F8" s="90"/>
    </row>
    <row r="9" spans="2:10">
      <c r="B9" s="97" t="s">
        <v>3</v>
      </c>
      <c r="C9" s="98" t="s">
        <v>58</v>
      </c>
      <c r="D9" s="106"/>
      <c r="E9" s="106"/>
      <c r="F9" s="99"/>
    </row>
    <row r="10" spans="2:10">
      <c r="B10" s="89"/>
      <c r="C10" s="87" t="s">
        <v>59</v>
      </c>
      <c r="D10" s="104"/>
      <c r="E10" s="104"/>
      <c r="F10" s="90"/>
    </row>
    <row r="11" spans="2:10">
      <c r="B11" s="91" t="s">
        <v>2</v>
      </c>
      <c r="C11" s="88" t="s">
        <v>60</v>
      </c>
      <c r="D11" s="105"/>
      <c r="E11" s="105"/>
      <c r="F11" s="92"/>
    </row>
    <row r="12" spans="2:10">
      <c r="B12" s="97" t="s">
        <v>3</v>
      </c>
      <c r="C12" s="98" t="s">
        <v>58</v>
      </c>
      <c r="D12" s="106"/>
      <c r="E12" s="106"/>
      <c r="F12" s="99"/>
    </row>
    <row r="13" spans="2:10">
      <c r="B13" s="100"/>
      <c r="C13" s="101" t="s">
        <v>61</v>
      </c>
      <c r="D13" s="107"/>
      <c r="E13" s="107"/>
      <c r="F13" s="102"/>
    </row>
    <row r="14" spans="2:10">
      <c r="B14" s="89"/>
      <c r="C14" s="87" t="s">
        <v>62</v>
      </c>
      <c r="D14" s="104"/>
      <c r="E14" s="104"/>
      <c r="F14" s="90"/>
    </row>
    <row r="15" spans="2:10">
      <c r="B15" s="91" t="s">
        <v>2</v>
      </c>
      <c r="C15" s="88" t="s">
        <v>63</v>
      </c>
      <c r="D15" s="105"/>
      <c r="E15" s="105"/>
      <c r="F15" s="92"/>
    </row>
    <row r="16" spans="2:10">
      <c r="B16" s="100" t="s">
        <v>3</v>
      </c>
      <c r="C16" s="101" t="s">
        <v>64</v>
      </c>
      <c r="D16" s="107"/>
      <c r="E16" s="107"/>
      <c r="F16" s="102"/>
    </row>
    <row r="17" spans="2:6" ht="16.5" thickBot="1">
      <c r="B17" s="123" t="s">
        <v>79</v>
      </c>
      <c r="C17" s="124"/>
      <c r="D17" s="108"/>
      <c r="E17" s="108"/>
      <c r="F17" s="93"/>
    </row>
  </sheetData>
  <mergeCells count="2">
    <mergeCell ref="B2:F2"/>
    <mergeCell ref="B17:C17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"/>
  <sheetViews>
    <sheetView showGridLines="0" workbookViewId="0">
      <selection activeCell="B2" sqref="B2:F2"/>
    </sheetView>
  </sheetViews>
  <sheetFormatPr baseColWidth="10" defaultRowHeight="15.75"/>
  <cols>
    <col min="1" max="1" width="3.7109375" style="1" customWidth="1"/>
    <col min="2" max="2" width="2.42578125" style="1" customWidth="1"/>
    <col min="3" max="3" width="55.85546875" style="1" customWidth="1"/>
    <col min="4" max="5" width="15.7109375" style="1" customWidth="1"/>
    <col min="6" max="16384" width="11.42578125" style="1"/>
  </cols>
  <sheetData>
    <row r="1" spans="2:8" ht="16.5" thickBot="1"/>
    <row r="2" spans="2:8" ht="16.5" thickBot="1">
      <c r="B2" s="125" t="s">
        <v>71</v>
      </c>
      <c r="C2" s="126"/>
      <c r="D2" s="126"/>
      <c r="E2" s="126"/>
      <c r="F2" s="127"/>
      <c r="G2" s="86"/>
      <c r="H2" s="86"/>
    </row>
    <row r="3" spans="2:8" ht="250.5" customHeight="1" thickBot="1">
      <c r="B3" s="128"/>
      <c r="C3" s="129"/>
      <c r="D3" s="129"/>
      <c r="E3" s="129"/>
      <c r="F3" s="130"/>
    </row>
  </sheetData>
  <mergeCells count="2">
    <mergeCell ref="B2:F2"/>
    <mergeCell ref="B3:F3"/>
  </mergeCells>
  <phoneticPr fontId="0" type="noConversion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Bilans financiers</vt:lpstr>
      <vt:lpstr>Bilans fonctionnels</vt:lpstr>
      <vt:lpstr>Variations bilans fonctionnels</vt:lpstr>
      <vt:lpstr>Commentaires</vt:lpstr>
    </vt:vector>
  </TitlesOfParts>
  <Manager>GEA Brive</Manager>
  <Company>IUT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821-ADS-TD</dc:title>
  <dc:subject>ADSTD2.3Pin</dc:subject>
  <dc:creator>Daniel Antraigue</dc:creator>
  <cp:lastModifiedBy>Carlos JANUARIO</cp:lastModifiedBy>
  <cp:lastPrinted>2012-06-05T09:29:13Z</cp:lastPrinted>
  <dcterms:created xsi:type="dcterms:W3CDTF">2005-06-08T12:10:14Z</dcterms:created>
  <dcterms:modified xsi:type="dcterms:W3CDTF">2012-06-16T19:03:54Z</dcterms:modified>
  <cp:category>IEL</cp:category>
</cp:coreProperties>
</file>