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activeTab="0"/>
  </bookViews>
  <sheets>
    <sheet name="Tableau de résultat" sheetId="1" r:id="rId1"/>
    <sheet name="SIG" sheetId="2" r:id="rId2"/>
    <sheet name="CAF" sheetId="3" r:id="rId3"/>
  </sheets>
  <definedNames/>
  <calcPr fullCalcOnLoad="1"/>
</workbook>
</file>

<file path=xl/sharedStrings.xml><?xml version="1.0" encoding="utf-8"?>
<sst xmlns="http://schemas.openxmlformats.org/spreadsheetml/2006/main" count="179" uniqueCount="132">
  <si>
    <t>Subvention d'exploitation</t>
  </si>
  <si>
    <t>Autres produits</t>
  </si>
  <si>
    <t>Résultat d'exploitation</t>
  </si>
  <si>
    <t>Résultat exceptionnel</t>
  </si>
  <si>
    <t>Autres charges</t>
  </si>
  <si>
    <t>Impôts taxes</t>
  </si>
  <si>
    <t>Résultat financier</t>
  </si>
  <si>
    <t>Montants</t>
  </si>
  <si>
    <t>Achats de marchandises</t>
  </si>
  <si>
    <t>Salaires et rémunérations</t>
  </si>
  <si>
    <t>Charges sociales</t>
  </si>
  <si>
    <t>Dotations aux Provisions</t>
  </si>
  <si>
    <t>Dotations aux Dépréciations</t>
  </si>
  <si>
    <t>Charges externes</t>
  </si>
  <si>
    <t>Autres charges externes</t>
  </si>
  <si>
    <t>Intérêts et charges</t>
  </si>
  <si>
    <t>Pertes de change</t>
  </si>
  <si>
    <t>Escomptes accordés</t>
  </si>
  <si>
    <t>SC : Bénéfice</t>
  </si>
  <si>
    <t>Résultat courant</t>
  </si>
  <si>
    <t>CHARGES D'EXPLOITATION</t>
  </si>
  <si>
    <t>CHARGES FINANCIERES</t>
  </si>
  <si>
    <t>CHARGES EXCEPTIONNELLES</t>
  </si>
  <si>
    <t>TOTAL GENERAL</t>
  </si>
  <si>
    <t>PRODUITS D'EXPLOITATION</t>
  </si>
  <si>
    <t>PRODUITS FINANCIERS</t>
  </si>
  <si>
    <t xml:space="preserve">Produits d'Autres VM et créances </t>
  </si>
  <si>
    <t>Autres intérêts et produits</t>
  </si>
  <si>
    <t>Différences positive de change</t>
  </si>
  <si>
    <t>SD : Perte</t>
  </si>
  <si>
    <t>PRODUITS</t>
  </si>
  <si>
    <t>CHARGES</t>
  </si>
  <si>
    <t>N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</si>
  <si>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</si>
  <si>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</si>
  <si>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</si>
  <si>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</si>
  <si>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</si>
  <si>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</si>
  <si>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</si>
  <si>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Production Immobilisée</t>
  </si>
  <si>
    <t>Production de l'exercice</t>
  </si>
  <si>
    <t>Valeur ajoutée</t>
  </si>
  <si>
    <t>Impôts, taxes et versements assimilés</t>
  </si>
  <si>
    <t>Charges de personnel</t>
  </si>
  <si>
    <t xml:space="preserve">brute d'exploitation </t>
  </si>
  <si>
    <t>Excédent brut d'exploitation</t>
  </si>
  <si>
    <t>ou Insuffisance brute d'exploitation</t>
  </si>
  <si>
    <t>Reprises sur dépréciations,sur</t>
  </si>
  <si>
    <t>provisions,transferts de charges</t>
  </si>
  <si>
    <t>ou Résultat d'exploitation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</si>
  <si>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</si>
  <si>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</si>
  <si>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</si>
  <si>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</si>
  <si>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</si>
  <si>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</si>
  <si>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Impôts sur les bénéfices</t>
  </si>
  <si>
    <t>Résultat de l'exercice</t>
  </si>
  <si>
    <t>Valeur comptable des éléments cédés</t>
  </si>
  <si>
    <t>en -</t>
  </si>
  <si>
    <t>en +</t>
  </si>
  <si>
    <t xml:space="preserve">CAPACITE D'AUTOFINANCEMENT de l'exercice </t>
  </si>
  <si>
    <t xml:space="preserve">en - </t>
  </si>
  <si>
    <t>CAPACITE D'AUTOFINANCEMENT de l'exercice</t>
  </si>
  <si>
    <t>Soldes intermédiaires de gestion</t>
  </si>
  <si>
    <t>Transferts de charges financières</t>
  </si>
  <si>
    <t>Transferts de charges exceptionnelles</t>
  </si>
  <si>
    <t>PRODUITS EXCEPTIONNELS</t>
  </si>
  <si>
    <t xml:space="preserve">TOTAL I </t>
  </si>
  <si>
    <t>TOTAL II</t>
  </si>
  <si>
    <t>Transferts de charges d'exploitation</t>
  </si>
  <si>
    <t>QP Subventions d'investissement virées</t>
  </si>
  <si>
    <t>Produits de participation</t>
  </si>
  <si>
    <t>Production vendue</t>
  </si>
  <si>
    <t>Production stockée</t>
  </si>
  <si>
    <t>Production immobilisée</t>
  </si>
  <si>
    <t>Valeur Comptable des Eléments d'Actif Cédés</t>
  </si>
  <si>
    <t>Dotations aux Amortissements</t>
  </si>
  <si>
    <t>Variation stock de marchandises</t>
  </si>
  <si>
    <t>Variation stock de MP</t>
  </si>
  <si>
    <t>Achats de Matières Premières</t>
  </si>
  <si>
    <t>Participation des salariés aux résultats</t>
  </si>
  <si>
    <t>TOTAL des PRODUITS ENCAISSES</t>
  </si>
  <si>
    <t>TOTAL des CHARGES DECAISSEES</t>
  </si>
  <si>
    <t>Charges nettes sur cessions de VMP</t>
  </si>
  <si>
    <t>Produits nets sur cessions de VMP</t>
  </si>
  <si>
    <t>Charges exceptionnelles sur opérations de gestion</t>
  </si>
  <si>
    <t>Reprises sur dépréciations et provisions exceptionnelles</t>
  </si>
  <si>
    <t>Total I</t>
  </si>
  <si>
    <t>Total II</t>
  </si>
  <si>
    <t>Total III</t>
  </si>
  <si>
    <t>Total IV</t>
  </si>
  <si>
    <t>TOTAL DES CHARGES (I+II+III+IV)</t>
  </si>
  <si>
    <t>TOTAL DES PRODUITS (I+II+III)</t>
  </si>
  <si>
    <t>Produits de Cession d'Eléments d'Actif</t>
  </si>
  <si>
    <t>Subventions d'exploitation</t>
  </si>
  <si>
    <t>TABLEAU DE RESULTAT de l'exercice N</t>
  </si>
  <si>
    <t>Reprises sur dépréciations et provisions</t>
  </si>
  <si>
    <t>Dotations aux dépréciations et provisions</t>
  </si>
  <si>
    <t>Produits exceptionnels sur opérations de   gestion</t>
  </si>
  <si>
    <t>Dotations aux amortisements dépréciations et provisions exceptionnelles</t>
  </si>
  <si>
    <t>Produits des cessions d'éléments d'actif</t>
  </si>
  <si>
    <t>TABLEAU DES SOLDES INTERMEDIAIRES DE GESTION au 31/12/N</t>
  </si>
  <si>
    <t>Total</t>
  </si>
  <si>
    <t xml:space="preserve">Consommation de l'exercice en </t>
  </si>
  <si>
    <t>provenance de tiers</t>
  </si>
  <si>
    <t>Excédent brut ou insuffisance</t>
  </si>
  <si>
    <t>Plus ou moins values sur cessions</t>
  </si>
  <si>
    <t xml:space="preserve">    Méthode additive ou ascendante</t>
  </si>
  <si>
    <t>Méthode soustractive ou descendante</t>
  </si>
  <si>
    <t>CAPACITE D'AUTOFINANCEMENT de l'exercice N</t>
  </si>
  <si>
    <t>Autres produits d'exploitation</t>
  </si>
  <si>
    <t>Produits financiers de participations</t>
  </si>
  <si>
    <t>Produits financiers d'autres valeurs mobilières</t>
  </si>
  <si>
    <t>Gains de change</t>
  </si>
  <si>
    <t>Autres produits financiers</t>
  </si>
  <si>
    <t>Produits exceptionnels sur opérations de gestion</t>
  </si>
  <si>
    <t>Autres charges d'exploitation</t>
  </si>
  <si>
    <t>Charges d'intérêts</t>
  </si>
  <si>
    <t>pertes de change</t>
  </si>
  <si>
    <t>Résultaat de l'exercice</t>
  </si>
  <si>
    <t>Valeur comptable des éléments d'actif cédés</t>
  </si>
  <si>
    <t>Dotations aux amortissements, dépréciations et provisions d'exploitation</t>
  </si>
  <si>
    <t>Dotations aux amortissements, dépréciations et provisions financières</t>
  </si>
  <si>
    <t>Dotations aux amortissements, dépréciations et provisions exceptionnelles</t>
  </si>
  <si>
    <t>Reprises sur amortissements, dépréciations et provisions d'exploitation</t>
  </si>
  <si>
    <t>Reprises sur dépréciations et provisions financières</t>
  </si>
  <si>
    <t>Subventions d'investissement virées au résultat</t>
  </si>
  <si>
    <r>
      <t xml:space="preserve">Zones de saisie </t>
    </r>
    <r>
      <rPr>
        <b/>
        <sz val="12"/>
        <rFont val="Wingdings"/>
        <family val="0"/>
      </rPr>
      <t>ð</t>
    </r>
  </si>
  <si>
    <t xml:space="preserve">Dotations aux amortissements, aux </t>
  </si>
  <si>
    <t>dépréciations et aux provisions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</si>
</sst>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4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2">
    <xf numFmtId="0" fontId="0" fillId="0" borderId="0" xfId="0" applyAlignment="1">
      <alignment/>
    </xf>
    <xf numFmtId="4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2" fillId="16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right" vertical="center"/>
    </xf>
    <xf numFmtId="0" fontId="2" fillId="16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14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19" borderId="17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1" fillId="16" borderId="14" xfId="0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2" fillId="14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8" xfId="0" applyFont="1" applyBorder="1" applyAlignment="1">
      <alignment horizontal="right"/>
    </xf>
    <xf numFmtId="2" fontId="3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2" fontId="2" fillId="0" borderId="20" xfId="0" applyNumberFormat="1" applyFont="1" applyFill="1" applyBorder="1" applyAlignment="1">
      <alignment wrapText="1"/>
    </xf>
    <xf numFmtId="0" fontId="2" fillId="14" borderId="21" xfId="0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2" fillId="14" borderId="10" xfId="0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2" fillId="16" borderId="17" xfId="0" applyFont="1" applyFill="1" applyBorder="1" applyAlignment="1">
      <alignment/>
    </xf>
    <xf numFmtId="0" fontId="2" fillId="16" borderId="18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2" fillId="16" borderId="17" xfId="0" applyFont="1" applyFill="1" applyBorder="1" applyAlignment="1">
      <alignment wrapText="1"/>
    </xf>
    <xf numFmtId="4" fontId="2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2" fillId="14" borderId="25" xfId="0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0" fontId="2" fillId="14" borderId="27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14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3" fillId="16" borderId="17" xfId="0" applyFont="1" applyFill="1" applyBorder="1" applyAlignment="1">
      <alignment/>
    </xf>
    <xf numFmtId="0" fontId="2" fillId="16" borderId="25" xfId="0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3" fillId="27" borderId="14" xfId="0" applyNumberFormat="1" applyFont="1" applyFill="1" applyBorder="1" applyAlignment="1" applyProtection="1">
      <alignment vertical="center"/>
      <protection locked="0"/>
    </xf>
    <xf numFmtId="4" fontId="3" fillId="27" borderId="14" xfId="0" applyNumberFormat="1" applyFont="1" applyFill="1" applyBorder="1" applyAlignment="1" applyProtection="1">
      <alignment vertical="center" wrapText="1"/>
      <protection locked="0"/>
    </xf>
    <xf numFmtId="4" fontId="3" fillId="27" borderId="11" xfId="0" applyNumberFormat="1" applyFont="1" applyFill="1" applyBorder="1" applyAlignment="1" applyProtection="1">
      <alignment vertical="center"/>
      <protection locked="0"/>
    </xf>
    <xf numFmtId="0" fontId="3" fillId="27" borderId="1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15" borderId="17" xfId="0" applyFont="1" applyFill="1" applyBorder="1" applyAlignment="1">
      <alignment horizontal="center" vertical="center"/>
    </xf>
    <xf numFmtId="0" fontId="2" fillId="15" borderId="37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/>
    </xf>
    <xf numFmtId="0" fontId="2" fillId="15" borderId="37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 vertical="center" wrapText="1"/>
    </xf>
    <xf numFmtId="4" fontId="2" fillId="16" borderId="38" xfId="0" applyNumberFormat="1" applyFont="1" applyFill="1" applyBorder="1" applyAlignment="1">
      <alignment horizontal="center"/>
    </xf>
    <xf numFmtId="4" fontId="2" fillId="16" borderId="21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showGridLines="0" showZeros="0" tabSelected="1" zoomScalePageLayoutView="0" workbookViewId="0" topLeftCell="A1">
      <selection activeCell="B3" sqref="B3:E3"/>
    </sheetView>
  </sheetViews>
  <sheetFormatPr defaultColWidth="11.421875" defaultRowHeight="12.75"/>
  <cols>
    <col min="1" max="1" width="3.7109375" style="7" customWidth="1"/>
    <col min="2" max="2" width="42.7109375" style="7" customWidth="1"/>
    <col min="3" max="3" width="12.7109375" style="7" customWidth="1"/>
    <col min="4" max="4" width="42.7109375" style="7" customWidth="1"/>
    <col min="5" max="5" width="12.7109375" style="7" customWidth="1"/>
    <col min="6" max="16384" width="11.421875" style="7" customWidth="1"/>
  </cols>
  <sheetData>
    <row r="1" spans="4:5" ht="16.5" thickBot="1">
      <c r="D1" s="117" t="s">
        <v>129</v>
      </c>
      <c r="E1" s="116"/>
    </row>
    <row r="2" ht="16.5" thickBot="1"/>
    <row r="3" spans="2:5" ht="16.5" thickBot="1">
      <c r="B3" s="118" t="s">
        <v>97</v>
      </c>
      <c r="C3" s="119"/>
      <c r="D3" s="119"/>
      <c r="E3" s="120"/>
    </row>
    <row r="4" spans="2:5" s="5" customFormat="1" ht="15" customHeight="1" thickBot="1">
      <c r="B4" s="21" t="s">
        <v>31</v>
      </c>
      <c r="C4" s="22" t="s">
        <v>7</v>
      </c>
      <c r="D4" s="27" t="s">
        <v>30</v>
      </c>
      <c r="E4" s="22" t="s">
        <v>7</v>
      </c>
    </row>
    <row r="5" spans="2:5" s="5" customFormat="1" ht="15" customHeight="1">
      <c r="B5" s="14" t="s">
        <v>20</v>
      </c>
      <c r="C5" s="23"/>
      <c r="D5" s="14" t="s">
        <v>24</v>
      </c>
      <c r="E5" s="23"/>
    </row>
    <row r="6" spans="2:5" ht="15" customHeight="1">
      <c r="B6" s="15" t="s">
        <v>8</v>
      </c>
      <c r="C6" s="113"/>
      <c r="D6" s="15" t="s">
        <v>34</v>
      </c>
      <c r="E6" s="113"/>
    </row>
    <row r="7" spans="2:5" ht="15" customHeight="1">
      <c r="B7" s="15" t="s">
        <v>79</v>
      </c>
      <c r="C7" s="113"/>
      <c r="D7" s="15" t="s">
        <v>74</v>
      </c>
      <c r="E7" s="113"/>
    </row>
    <row r="8" spans="2:5" ht="15" customHeight="1">
      <c r="B8" s="15" t="s">
        <v>81</v>
      </c>
      <c r="C8" s="113"/>
      <c r="D8" s="15" t="s">
        <v>75</v>
      </c>
      <c r="E8" s="113"/>
    </row>
    <row r="9" spans="2:5" ht="15" customHeight="1">
      <c r="B9" s="15" t="s">
        <v>80</v>
      </c>
      <c r="C9" s="113"/>
      <c r="D9" s="15" t="s">
        <v>76</v>
      </c>
      <c r="E9" s="113"/>
    </row>
    <row r="10" spans="2:5" ht="15" customHeight="1">
      <c r="B10" s="15" t="s">
        <v>13</v>
      </c>
      <c r="C10" s="113"/>
      <c r="D10" s="15" t="s">
        <v>96</v>
      </c>
      <c r="E10" s="113"/>
    </row>
    <row r="11" spans="2:5" ht="15.75">
      <c r="B11" s="16" t="s">
        <v>14</v>
      </c>
      <c r="C11" s="114"/>
      <c r="D11" s="16" t="s">
        <v>98</v>
      </c>
      <c r="E11" s="114"/>
    </row>
    <row r="12" spans="2:5" ht="15" customHeight="1">
      <c r="B12" s="15" t="s">
        <v>5</v>
      </c>
      <c r="C12" s="113"/>
      <c r="D12" s="15" t="s">
        <v>71</v>
      </c>
      <c r="E12" s="113"/>
    </row>
    <row r="13" spans="2:5" ht="15" customHeight="1">
      <c r="B13" s="15" t="s">
        <v>9</v>
      </c>
      <c r="C13" s="113"/>
      <c r="D13" s="15" t="s">
        <v>1</v>
      </c>
      <c r="E13" s="113"/>
    </row>
    <row r="14" spans="2:5" ht="15" customHeight="1">
      <c r="B14" s="15" t="s">
        <v>10</v>
      </c>
      <c r="C14" s="113"/>
      <c r="D14" s="15"/>
      <c r="E14" s="24"/>
    </row>
    <row r="15" spans="2:5" ht="15" customHeight="1">
      <c r="B15" s="15" t="s">
        <v>78</v>
      </c>
      <c r="C15" s="113"/>
      <c r="D15" s="10"/>
      <c r="E15" s="26"/>
    </row>
    <row r="16" spans="2:5" ht="15" customHeight="1">
      <c r="B16" s="15" t="s">
        <v>12</v>
      </c>
      <c r="C16" s="113"/>
      <c r="D16" s="10"/>
      <c r="E16" s="26"/>
    </row>
    <row r="17" spans="2:5" ht="15" customHeight="1">
      <c r="B17" s="15" t="s">
        <v>11</v>
      </c>
      <c r="C17" s="113"/>
      <c r="D17" s="10"/>
      <c r="E17" s="26"/>
    </row>
    <row r="18" spans="2:5" ht="15" customHeight="1" thickBot="1">
      <c r="B18" s="15" t="s">
        <v>4</v>
      </c>
      <c r="C18" s="113"/>
      <c r="D18" s="10"/>
      <c r="E18" s="26"/>
    </row>
    <row r="19" spans="2:5" s="5" customFormat="1" ht="15" customHeight="1" thickBot="1">
      <c r="B19" s="19" t="s">
        <v>89</v>
      </c>
      <c r="C19" s="1">
        <f>SUM(C6:C18)</f>
        <v>0</v>
      </c>
      <c r="D19" s="19" t="s">
        <v>89</v>
      </c>
      <c r="E19" s="1">
        <f>SUM(E6:E18)</f>
        <v>0</v>
      </c>
    </row>
    <row r="20" spans="2:5" ht="15" customHeight="1">
      <c r="B20" s="18" t="s">
        <v>21</v>
      </c>
      <c r="C20" s="25"/>
      <c r="D20" s="18" t="s">
        <v>25</v>
      </c>
      <c r="E20" s="26"/>
    </row>
    <row r="21" spans="2:5" ht="15.75">
      <c r="B21" s="16" t="s">
        <v>99</v>
      </c>
      <c r="C21" s="113"/>
      <c r="D21" s="15" t="s">
        <v>73</v>
      </c>
      <c r="E21" s="113"/>
    </row>
    <row r="22" spans="2:5" ht="15" customHeight="1">
      <c r="B22" s="15" t="s">
        <v>15</v>
      </c>
      <c r="C22" s="113"/>
      <c r="D22" s="15" t="s">
        <v>26</v>
      </c>
      <c r="E22" s="113"/>
    </row>
    <row r="23" spans="2:5" ht="15" customHeight="1">
      <c r="B23" s="15" t="s">
        <v>16</v>
      </c>
      <c r="C23" s="113"/>
      <c r="D23" s="15" t="s">
        <v>27</v>
      </c>
      <c r="E23" s="113"/>
    </row>
    <row r="24" spans="2:5" ht="15.75">
      <c r="B24" s="16" t="s">
        <v>17</v>
      </c>
      <c r="C24" s="114"/>
      <c r="D24" s="16" t="s">
        <v>98</v>
      </c>
      <c r="E24" s="114"/>
    </row>
    <row r="25" spans="2:5" ht="15" customHeight="1">
      <c r="B25" s="15" t="s">
        <v>85</v>
      </c>
      <c r="C25" s="113"/>
      <c r="D25" s="15" t="s">
        <v>28</v>
      </c>
      <c r="E25" s="113"/>
    </row>
    <row r="26" spans="2:5" ht="15" customHeight="1">
      <c r="B26" s="10"/>
      <c r="C26" s="24"/>
      <c r="D26" s="15" t="s">
        <v>86</v>
      </c>
      <c r="E26" s="113"/>
    </row>
    <row r="27" spans="2:5" ht="15" customHeight="1" thickBot="1">
      <c r="B27" s="17"/>
      <c r="C27" s="24"/>
      <c r="D27" s="15" t="s">
        <v>66</v>
      </c>
      <c r="E27" s="113"/>
    </row>
    <row r="28" spans="2:5" s="5" customFormat="1" ht="15" customHeight="1" thickBot="1">
      <c r="B28" s="19" t="s">
        <v>90</v>
      </c>
      <c r="C28" s="2">
        <f>SUM(C21:C26)</f>
        <v>0</v>
      </c>
      <c r="D28" s="19" t="s">
        <v>90</v>
      </c>
      <c r="E28" s="2">
        <f>SUM(E21:E27)</f>
        <v>0</v>
      </c>
    </row>
    <row r="29" spans="2:5" ht="15" customHeight="1">
      <c r="B29" s="18" t="s">
        <v>22</v>
      </c>
      <c r="C29" s="24"/>
      <c r="D29" s="18" t="s">
        <v>68</v>
      </c>
      <c r="E29" s="24"/>
    </row>
    <row r="30" spans="2:5" ht="31.5">
      <c r="B30" s="16" t="s">
        <v>87</v>
      </c>
      <c r="C30" s="114"/>
      <c r="D30" s="16" t="s">
        <v>100</v>
      </c>
      <c r="E30" s="114"/>
    </row>
    <row r="31" spans="2:5" ht="15.75">
      <c r="B31" s="16" t="s">
        <v>77</v>
      </c>
      <c r="C31" s="113"/>
      <c r="D31" s="15" t="s">
        <v>95</v>
      </c>
      <c r="E31" s="113"/>
    </row>
    <row r="32" spans="2:5" ht="31.5">
      <c r="B32" s="16" t="s">
        <v>101</v>
      </c>
      <c r="C32" s="113"/>
      <c r="D32" s="15" t="s">
        <v>72</v>
      </c>
      <c r="E32" s="113"/>
    </row>
    <row r="33" spans="2:5" ht="31.5">
      <c r="B33" s="15"/>
      <c r="C33" s="24"/>
      <c r="D33" s="16" t="s">
        <v>88</v>
      </c>
      <c r="E33" s="113"/>
    </row>
    <row r="34" spans="2:5" ht="16.5" thickBot="1">
      <c r="B34" s="10"/>
      <c r="C34" s="26"/>
      <c r="D34" s="15" t="s">
        <v>67</v>
      </c>
      <c r="E34" s="113"/>
    </row>
    <row r="35" spans="2:5" s="5" customFormat="1" ht="15" customHeight="1" thickBot="1">
      <c r="B35" s="19" t="s">
        <v>91</v>
      </c>
      <c r="C35" s="3">
        <f>SUM(C30:C32)</f>
        <v>0</v>
      </c>
      <c r="D35" s="19" t="s">
        <v>91</v>
      </c>
      <c r="E35" s="3">
        <f>SUM(E30:E34)</f>
        <v>0</v>
      </c>
    </row>
    <row r="36" spans="2:5" ht="15" customHeight="1">
      <c r="B36" s="20" t="s">
        <v>82</v>
      </c>
      <c r="C36" s="115"/>
      <c r="D36" s="20"/>
      <c r="E36" s="9"/>
    </row>
    <row r="37" spans="2:5" ht="15" customHeight="1" thickBot="1">
      <c r="B37" s="15" t="s">
        <v>57</v>
      </c>
      <c r="C37" s="113"/>
      <c r="D37" s="10"/>
      <c r="E37" s="24"/>
    </row>
    <row r="38" spans="2:5" s="5" customFormat="1" ht="15" customHeight="1" thickBot="1">
      <c r="B38" s="19" t="s">
        <v>92</v>
      </c>
      <c r="C38" s="2">
        <f>C36+C37</f>
        <v>0</v>
      </c>
      <c r="D38" s="28"/>
      <c r="E38" s="29"/>
    </row>
    <row r="39" spans="2:5" s="5" customFormat="1" ht="15" customHeight="1">
      <c r="B39" s="39" t="s">
        <v>93</v>
      </c>
      <c r="C39" s="3">
        <f>C19+C28+C35+C38</f>
        <v>0</v>
      </c>
      <c r="D39" s="39" t="s">
        <v>94</v>
      </c>
      <c r="E39" s="3">
        <f>E19+E28+E35</f>
        <v>0</v>
      </c>
    </row>
    <row r="40" spans="2:5" s="5" customFormat="1" ht="15" customHeight="1" thickBot="1">
      <c r="B40" s="19" t="s">
        <v>18</v>
      </c>
      <c r="C40" s="31">
        <f>IF(E39&gt;C39,E39-C39,"")</f>
      </c>
      <c r="D40" s="19" t="s">
        <v>29</v>
      </c>
      <c r="E40" s="38">
        <f>IF(C39&gt;E39,C39-E39,"")</f>
      </c>
    </row>
    <row r="41" spans="2:5" s="5" customFormat="1" ht="15" customHeight="1" thickBot="1">
      <c r="B41" s="37" t="s">
        <v>23</v>
      </c>
      <c r="C41" s="2">
        <f>E41</f>
        <v>0</v>
      </c>
      <c r="D41" s="37" t="s">
        <v>23</v>
      </c>
      <c r="E41" s="2">
        <f>E39</f>
        <v>0</v>
      </c>
    </row>
    <row r="42" spans="2:5" ht="15" customHeight="1" thickBot="1">
      <c r="B42" s="13"/>
      <c r="C42" s="8"/>
      <c r="D42" s="13"/>
      <c r="E42" s="11"/>
    </row>
    <row r="43" spans="2:5" ht="15.75">
      <c r="B43" s="20" t="s">
        <v>2</v>
      </c>
      <c r="C43" s="33">
        <f>E19-C19</f>
        <v>0</v>
      </c>
      <c r="D43" s="11"/>
      <c r="E43" s="11"/>
    </row>
    <row r="44" spans="2:5" ht="16.5" thickBot="1">
      <c r="B44" s="15" t="s">
        <v>6</v>
      </c>
      <c r="C44" s="34">
        <f>E28-C28</f>
        <v>0</v>
      </c>
      <c r="D44" s="11"/>
      <c r="E44" s="11"/>
    </row>
    <row r="45" spans="2:5" ht="15.75">
      <c r="B45" s="30" t="s">
        <v>19</v>
      </c>
      <c r="C45" s="33">
        <f>C43+C44</f>
        <v>0</v>
      </c>
      <c r="D45" s="11"/>
      <c r="E45" s="11"/>
    </row>
    <row r="46" spans="2:5" ht="16.5" thickBot="1">
      <c r="B46" s="36" t="s">
        <v>3</v>
      </c>
      <c r="C46" s="35">
        <f>E35-C35</f>
        <v>0</v>
      </c>
      <c r="D46" s="11"/>
      <c r="E46" s="11"/>
    </row>
    <row r="47" spans="2:5" ht="16.5" thickBot="1">
      <c r="B47" s="32" t="s">
        <v>58</v>
      </c>
      <c r="C47" s="31">
        <f>C45+C46-C36-C37</f>
        <v>0</v>
      </c>
      <c r="D47" s="12"/>
      <c r="E47" s="12"/>
    </row>
  </sheetData>
  <sheetProtection sheet="1"/>
  <mergeCells count="1">
    <mergeCell ref="B3:E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9"/>
  <sheetViews>
    <sheetView showGridLines="0" showZeros="0" zoomScalePageLayoutView="0" workbookViewId="0" topLeftCell="A1">
      <selection activeCell="B2" sqref="B2:H2"/>
    </sheetView>
  </sheetViews>
  <sheetFormatPr defaultColWidth="11.421875" defaultRowHeight="12.75"/>
  <cols>
    <col min="1" max="1" width="3.7109375" style="4" customWidth="1"/>
    <col min="2" max="2" width="34.7109375" style="4" customWidth="1"/>
    <col min="3" max="3" width="11.7109375" style="4" customWidth="1"/>
    <col min="4" max="4" width="34.7109375" style="4" customWidth="1"/>
    <col min="5" max="5" width="11.7109375" style="4" customWidth="1"/>
    <col min="6" max="6" width="34.7109375" style="4" customWidth="1"/>
    <col min="7" max="7" width="11.7109375" style="4" customWidth="1"/>
    <col min="8" max="8" width="7.00390625" style="4" customWidth="1"/>
    <col min="9" max="16384" width="11.421875" style="4" customWidth="1"/>
  </cols>
  <sheetData>
    <row r="1" ht="16.5" thickBot="1"/>
    <row r="2" spans="2:8" ht="16.5" thickBot="1">
      <c r="B2" s="121" t="s">
        <v>103</v>
      </c>
      <c r="C2" s="122"/>
      <c r="D2" s="122"/>
      <c r="E2" s="122"/>
      <c r="F2" s="122"/>
      <c r="G2" s="122"/>
      <c r="H2" s="123"/>
    </row>
    <row r="3" spans="2:8" s="6" customFormat="1" ht="16.5" thickBot="1">
      <c r="B3" s="124" t="s">
        <v>30</v>
      </c>
      <c r="C3" s="125"/>
      <c r="D3" s="124" t="s">
        <v>31</v>
      </c>
      <c r="E3" s="125"/>
      <c r="F3" s="41" t="s">
        <v>65</v>
      </c>
      <c r="G3" s="59" t="s">
        <v>32</v>
      </c>
      <c r="H3" s="50" t="s">
        <v>33</v>
      </c>
    </row>
    <row r="4" spans="2:8" ht="16.5" thickBot="1">
      <c r="B4" s="52" t="s">
        <v>34</v>
      </c>
      <c r="C4" s="55">
        <f>'Tableau de résultat'!E6</f>
        <v>0</v>
      </c>
      <c r="D4" s="52" t="s">
        <v>35</v>
      </c>
      <c r="E4" s="55">
        <f>'Tableau de résultat'!C6+'Tableau de résultat'!C7</f>
        <v>0</v>
      </c>
      <c r="F4" s="66" t="s">
        <v>36</v>
      </c>
      <c r="G4" s="40">
        <f>C4-E4</f>
        <v>0</v>
      </c>
      <c r="H4" s="51" t="e">
        <f>IF(G4="","",(G4/C4)*100)</f>
        <v>#DIV/0!</v>
      </c>
    </row>
    <row r="5" spans="2:8" ht="15.75">
      <c r="B5" s="42" t="s">
        <v>37</v>
      </c>
      <c r="C5" s="56">
        <f>'Tableau de résultat'!E7</f>
        <v>0</v>
      </c>
      <c r="D5" s="42"/>
      <c r="E5" s="56"/>
      <c r="F5" s="42"/>
      <c r="G5" s="56"/>
      <c r="H5" s="44"/>
    </row>
    <row r="6" spans="2:8" ht="15.75">
      <c r="B6" s="42" t="s">
        <v>38</v>
      </c>
      <c r="C6" s="56">
        <f>'Tableau de résultat'!E8</f>
        <v>0</v>
      </c>
      <c r="D6" s="42" t="s">
        <v>39</v>
      </c>
      <c r="E6" s="56"/>
      <c r="F6" s="42"/>
      <c r="G6" s="56"/>
      <c r="H6" s="44"/>
    </row>
    <row r="7" spans="2:8" ht="16.5" thickBot="1">
      <c r="B7" s="42" t="s">
        <v>40</v>
      </c>
      <c r="C7" s="56">
        <f>'Tableau de résultat'!E9</f>
        <v>0</v>
      </c>
      <c r="D7" s="42"/>
      <c r="E7" s="56"/>
      <c r="F7" s="42"/>
      <c r="G7" s="56"/>
      <c r="H7" s="44"/>
    </row>
    <row r="8" spans="2:8" s="6" customFormat="1" ht="16.5" thickBot="1">
      <c r="B8" s="43" t="s">
        <v>104</v>
      </c>
      <c r="C8" s="40">
        <f>SUM(C5:C7)</f>
        <v>0</v>
      </c>
      <c r="D8" s="43" t="s">
        <v>104</v>
      </c>
      <c r="E8" s="40">
        <f>E6</f>
        <v>0</v>
      </c>
      <c r="F8" s="67" t="s">
        <v>41</v>
      </c>
      <c r="G8" s="60">
        <f>C8-E8</f>
        <v>0</v>
      </c>
      <c r="H8" s="45"/>
    </row>
    <row r="9" spans="2:8" ht="15.75">
      <c r="B9" s="53" t="s">
        <v>41</v>
      </c>
      <c r="C9" s="57">
        <f>G8</f>
        <v>0</v>
      </c>
      <c r="D9" s="53" t="s">
        <v>105</v>
      </c>
      <c r="E9" s="57"/>
      <c r="F9" s="53"/>
      <c r="G9" s="57"/>
      <c r="H9" s="44"/>
    </row>
    <row r="10" spans="2:8" ht="16.5" thickBot="1">
      <c r="B10" s="42" t="s">
        <v>36</v>
      </c>
      <c r="C10" s="56">
        <f>G4</f>
        <v>0</v>
      </c>
      <c r="D10" s="42" t="s">
        <v>106</v>
      </c>
      <c r="E10" s="56">
        <f>'Tableau de résultat'!C8+'Tableau de résultat'!C9+'Tableau de résultat'!C10+'Tableau de résultat'!C11</f>
        <v>0</v>
      </c>
      <c r="F10" s="42"/>
      <c r="G10" s="56"/>
      <c r="H10" s="44"/>
    </row>
    <row r="11" spans="2:8" s="6" customFormat="1" ht="16.5" thickBot="1">
      <c r="B11" s="43" t="s">
        <v>104</v>
      </c>
      <c r="C11" s="40">
        <f>C9+C10</f>
        <v>0</v>
      </c>
      <c r="D11" s="43" t="s">
        <v>104</v>
      </c>
      <c r="E11" s="40">
        <f>E10</f>
        <v>0</v>
      </c>
      <c r="F11" s="67" t="s">
        <v>42</v>
      </c>
      <c r="G11" s="60">
        <f>C11-E11</f>
        <v>0</v>
      </c>
      <c r="H11" s="45" t="e">
        <f>(G11/C11)*100</f>
        <v>#DIV/0!</v>
      </c>
    </row>
    <row r="12" spans="2:8" ht="15.75">
      <c r="B12" s="53" t="s">
        <v>42</v>
      </c>
      <c r="C12" s="57">
        <f>G11</f>
        <v>0</v>
      </c>
      <c r="D12" s="53" t="s">
        <v>43</v>
      </c>
      <c r="E12" s="57">
        <f>'Tableau de résultat'!C12</f>
        <v>0</v>
      </c>
      <c r="F12" s="53"/>
      <c r="G12" s="57"/>
      <c r="H12" s="44"/>
    </row>
    <row r="13" spans="2:8" ht="16.5" thickBot="1">
      <c r="B13" s="42" t="s">
        <v>0</v>
      </c>
      <c r="C13" s="56">
        <f>'Tableau de résultat'!E10</f>
        <v>0</v>
      </c>
      <c r="D13" s="42" t="s">
        <v>44</v>
      </c>
      <c r="E13" s="56">
        <f>'Tableau de résultat'!C13+'Tableau de résultat'!C14</f>
        <v>0</v>
      </c>
      <c r="F13" s="68" t="s">
        <v>107</v>
      </c>
      <c r="G13" s="56"/>
      <c r="H13" s="44"/>
    </row>
    <row r="14" spans="2:8" s="6" customFormat="1" ht="16.5" thickBot="1">
      <c r="B14" s="43" t="s">
        <v>104</v>
      </c>
      <c r="C14" s="40">
        <f>C12+C13</f>
        <v>0</v>
      </c>
      <c r="D14" s="43" t="s">
        <v>104</v>
      </c>
      <c r="E14" s="40">
        <f>E12+E13</f>
        <v>0</v>
      </c>
      <c r="F14" s="67" t="s">
        <v>45</v>
      </c>
      <c r="G14" s="61">
        <f>C14-E14</f>
        <v>0</v>
      </c>
      <c r="H14" s="46" t="e">
        <f>(G14/C11)*100</f>
        <v>#DIV/0!</v>
      </c>
    </row>
    <row r="15" spans="2:8" ht="15.75">
      <c r="B15" s="53" t="s">
        <v>46</v>
      </c>
      <c r="C15" s="57">
        <f>IF(G14&gt;0,G14,"")</f>
      </c>
      <c r="D15" s="53" t="s">
        <v>47</v>
      </c>
      <c r="E15" s="57">
        <f>IF(G14&lt;0,-G14,"")</f>
      </c>
      <c r="F15" s="53"/>
      <c r="G15" s="62"/>
      <c r="H15" s="47"/>
    </row>
    <row r="16" spans="2:8" ht="15.75">
      <c r="B16" s="42" t="s">
        <v>48</v>
      </c>
      <c r="C16" s="56">
        <f>'Tableau de résultat'!E11+'Tableau de résultat'!E12</f>
        <v>0</v>
      </c>
      <c r="D16" s="42" t="s">
        <v>130</v>
      </c>
      <c r="E16" s="56">
        <f>'Tableau de résultat'!C15+'Tableau de résultat'!C16+'Tableau de résultat'!C17</f>
        <v>0</v>
      </c>
      <c r="F16" s="42"/>
      <c r="G16" s="63"/>
      <c r="H16" s="47"/>
    </row>
    <row r="17" spans="2:8" ht="15.75">
      <c r="B17" s="42" t="s">
        <v>49</v>
      </c>
      <c r="C17" s="56"/>
      <c r="D17" s="42" t="s">
        <v>131</v>
      </c>
      <c r="E17" s="56"/>
      <c r="F17" s="42"/>
      <c r="G17" s="63"/>
      <c r="H17" s="47"/>
    </row>
    <row r="18" spans="2:8" ht="16.5" thickBot="1">
      <c r="B18" s="42" t="s">
        <v>1</v>
      </c>
      <c r="C18" s="56">
        <f>'Tableau de résultat'!E13</f>
        <v>0</v>
      </c>
      <c r="D18" s="42" t="s">
        <v>4</v>
      </c>
      <c r="E18" s="56">
        <f>'Tableau de résultat'!C18</f>
        <v>0</v>
      </c>
      <c r="F18" s="42"/>
      <c r="G18" s="63"/>
      <c r="H18" s="47"/>
    </row>
    <row r="19" spans="2:8" s="6" customFormat="1" ht="16.5" thickBot="1">
      <c r="B19" s="43" t="s">
        <v>104</v>
      </c>
      <c r="C19" s="40">
        <f>SUM(C15:C18)</f>
        <v>0</v>
      </c>
      <c r="D19" s="43" t="s">
        <v>104</v>
      </c>
      <c r="E19" s="40">
        <f>SUM(E15:E18)</f>
        <v>0</v>
      </c>
      <c r="F19" s="67" t="s">
        <v>2</v>
      </c>
      <c r="G19" s="61">
        <f>C19-E19</f>
        <v>0</v>
      </c>
      <c r="H19" s="46" t="e">
        <f>(G19/C11)*100</f>
        <v>#DIV/0!</v>
      </c>
    </row>
    <row r="20" spans="2:8" ht="15.75">
      <c r="B20" s="53" t="s">
        <v>2</v>
      </c>
      <c r="C20" s="57">
        <f>IF(G19&gt;0,G19,"")</f>
      </c>
      <c r="D20" s="53" t="s">
        <v>50</v>
      </c>
      <c r="E20" s="57">
        <f>IF(G19&lt;0,-G19,"")</f>
      </c>
      <c r="F20" s="53"/>
      <c r="G20" s="62"/>
      <c r="H20" s="47"/>
    </row>
    <row r="21" spans="2:8" ht="16.5" thickBot="1">
      <c r="B21" s="42" t="s">
        <v>51</v>
      </c>
      <c r="C21" s="56">
        <f>'Tableau de résultat'!E28</f>
        <v>0</v>
      </c>
      <c r="D21" s="42" t="s">
        <v>52</v>
      </c>
      <c r="E21" s="56">
        <f>'Tableau de résultat'!C28</f>
        <v>0</v>
      </c>
      <c r="F21" s="42"/>
      <c r="G21" s="63"/>
      <c r="H21" s="47"/>
    </row>
    <row r="22" spans="2:8" s="6" customFormat="1" ht="16.5" thickBot="1">
      <c r="B22" s="43" t="s">
        <v>104</v>
      </c>
      <c r="C22" s="40">
        <f>SUM(C20:C21)</f>
        <v>0</v>
      </c>
      <c r="D22" s="43" t="s">
        <v>104</v>
      </c>
      <c r="E22" s="40">
        <f>SUM(E20:E21)</f>
        <v>0</v>
      </c>
      <c r="F22" s="67" t="s">
        <v>55</v>
      </c>
      <c r="G22" s="61">
        <f>C22-E22</f>
        <v>0</v>
      </c>
      <c r="H22" s="46" t="e">
        <f>(G22/C11)*100</f>
        <v>#DIV/0!</v>
      </c>
    </row>
    <row r="23" spans="2:8" s="6" customFormat="1" ht="16.5" thickBot="1">
      <c r="B23" s="52" t="s">
        <v>53</v>
      </c>
      <c r="C23" s="40">
        <f>'Tableau de résultat'!E35</f>
        <v>0</v>
      </c>
      <c r="D23" s="52" t="s">
        <v>54</v>
      </c>
      <c r="E23" s="40">
        <f>'Tableau de résultat'!C35</f>
        <v>0</v>
      </c>
      <c r="F23" s="66" t="s">
        <v>3</v>
      </c>
      <c r="G23" s="64">
        <f>C23-E23</f>
        <v>0</v>
      </c>
      <c r="H23" s="46" t="e">
        <f>(G23/C11)*100</f>
        <v>#DIV/0!</v>
      </c>
    </row>
    <row r="24" spans="2:8" ht="15.75">
      <c r="B24" s="53" t="s">
        <v>55</v>
      </c>
      <c r="C24" s="57">
        <f>IF(G22&gt;0,G22,"")</f>
      </c>
      <c r="D24" s="53" t="s">
        <v>55</v>
      </c>
      <c r="E24" s="57">
        <f>IF(G22&lt;0,-G22,"")</f>
      </c>
      <c r="F24" s="53"/>
      <c r="G24" s="62"/>
      <c r="H24" s="47"/>
    </row>
    <row r="25" spans="2:8" ht="15.75">
      <c r="B25" s="42" t="s">
        <v>3</v>
      </c>
      <c r="C25" s="56">
        <f>IF(G23&gt;0,G23,"")</f>
      </c>
      <c r="D25" s="42" t="s">
        <v>3</v>
      </c>
      <c r="E25" s="56">
        <f>IF(G23&lt;0,-G23,"")</f>
      </c>
      <c r="F25" s="42"/>
      <c r="G25" s="63"/>
      <c r="H25" s="47"/>
    </row>
    <row r="26" spans="2:8" ht="15.75">
      <c r="B26" s="42"/>
      <c r="C26" s="56"/>
      <c r="D26" s="42" t="s">
        <v>56</v>
      </c>
      <c r="E26" s="56">
        <f>'Tableau de résultat'!C36</f>
        <v>0</v>
      </c>
      <c r="F26" s="42"/>
      <c r="G26" s="63"/>
      <c r="H26" s="47"/>
    </row>
    <row r="27" spans="2:8" ht="16.5" thickBot="1">
      <c r="B27" s="42"/>
      <c r="C27" s="56"/>
      <c r="D27" s="42" t="s">
        <v>57</v>
      </c>
      <c r="E27" s="56">
        <f>'Tableau de résultat'!C37</f>
        <v>0</v>
      </c>
      <c r="F27" s="42"/>
      <c r="G27" s="63"/>
      <c r="H27" s="47"/>
    </row>
    <row r="28" spans="2:8" s="6" customFormat="1" ht="16.5" thickBot="1">
      <c r="B28" s="43" t="s">
        <v>104</v>
      </c>
      <c r="C28" s="40">
        <f>SUM(C24:C27)</f>
        <v>0</v>
      </c>
      <c r="D28" s="43" t="s">
        <v>104</v>
      </c>
      <c r="E28" s="40">
        <f>SUM(E24:E27)</f>
        <v>0</v>
      </c>
      <c r="F28" s="67" t="s">
        <v>58</v>
      </c>
      <c r="G28" s="61">
        <f>C28-E28</f>
        <v>0</v>
      </c>
      <c r="H28" s="46" t="e">
        <f>(G28/C11)*100</f>
        <v>#DIV/0!</v>
      </c>
    </row>
    <row r="29" spans="2:8" s="48" customFormat="1" ht="32.25" thickBot="1">
      <c r="B29" s="54" t="s">
        <v>102</v>
      </c>
      <c r="C29" s="58">
        <f>'Tableau de résultat'!E31</f>
        <v>0</v>
      </c>
      <c r="D29" s="54" t="s">
        <v>59</v>
      </c>
      <c r="E29" s="58">
        <f>'Tableau de résultat'!C31</f>
        <v>0</v>
      </c>
      <c r="F29" s="69" t="s">
        <v>108</v>
      </c>
      <c r="G29" s="65">
        <f>C29-E29</f>
        <v>0</v>
      </c>
      <c r="H29" s="49"/>
    </row>
  </sheetData>
  <sheetProtection sheet="1"/>
  <mergeCells count="3">
    <mergeCell ref="B2:H2"/>
    <mergeCell ref="D3:E3"/>
    <mergeCell ref="B3:C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1"/>
  <sheetViews>
    <sheetView showGridLines="0" showZero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4" customWidth="1"/>
    <col min="2" max="2" width="4.421875" style="4" bestFit="1" customWidth="1"/>
    <col min="3" max="3" width="65.57421875" style="4" customWidth="1"/>
    <col min="4" max="5" width="12.7109375" style="4" customWidth="1"/>
    <col min="6" max="16384" width="11.421875" style="4" customWidth="1"/>
  </cols>
  <sheetData>
    <row r="1" ht="16.5" thickBot="1"/>
    <row r="2" spans="2:5" ht="16.5" thickBot="1">
      <c r="B2" s="121" t="s">
        <v>111</v>
      </c>
      <c r="C2" s="122"/>
      <c r="D2" s="122"/>
      <c r="E2" s="123"/>
    </row>
    <row r="3" spans="3:5" ht="16.5" thickBot="1">
      <c r="C3" s="74"/>
      <c r="D3" s="74"/>
      <c r="E3" s="74"/>
    </row>
    <row r="4" spans="2:5" ht="16.5" thickBot="1">
      <c r="B4" s="126" t="s">
        <v>110</v>
      </c>
      <c r="C4" s="127"/>
      <c r="D4" s="77" t="s">
        <v>60</v>
      </c>
      <c r="E4" s="78" t="s">
        <v>61</v>
      </c>
    </row>
    <row r="5" spans="2:5" ht="15.75">
      <c r="B5" s="53"/>
      <c r="C5" s="83" t="s">
        <v>46</v>
      </c>
      <c r="D5" s="79"/>
      <c r="E5" s="89">
        <f>SIG!G14</f>
        <v>0</v>
      </c>
    </row>
    <row r="6" spans="2:5" ht="15.75">
      <c r="B6" s="84">
        <v>75</v>
      </c>
      <c r="C6" s="85" t="s">
        <v>112</v>
      </c>
      <c r="D6" s="80"/>
      <c r="E6" s="82">
        <f>'Tableau de résultat'!E13</f>
        <v>0</v>
      </c>
    </row>
    <row r="7" spans="2:5" ht="15.75">
      <c r="B7" s="84">
        <v>761</v>
      </c>
      <c r="C7" s="85" t="s">
        <v>113</v>
      </c>
      <c r="D7" s="80"/>
      <c r="E7" s="82">
        <f>'Tableau de résultat'!E21</f>
        <v>0</v>
      </c>
    </row>
    <row r="8" spans="2:5" ht="15.75">
      <c r="B8" s="84">
        <v>764</v>
      </c>
      <c r="C8" s="85" t="s">
        <v>114</v>
      </c>
      <c r="D8" s="80"/>
      <c r="E8" s="82">
        <f>'Tableau de résultat'!E22</f>
        <v>0</v>
      </c>
    </row>
    <row r="9" spans="2:5" ht="15.75">
      <c r="B9" s="84">
        <v>766</v>
      </c>
      <c r="C9" s="85" t="s">
        <v>115</v>
      </c>
      <c r="D9" s="80"/>
      <c r="E9" s="82">
        <f>'Tableau de résultat'!E25</f>
        <v>0</v>
      </c>
    </row>
    <row r="10" spans="2:5" ht="15.75">
      <c r="B10" s="84">
        <v>767</v>
      </c>
      <c r="C10" s="85" t="s">
        <v>86</v>
      </c>
      <c r="D10" s="80"/>
      <c r="E10" s="82">
        <f>'Tableau de résultat'!E26</f>
        <v>0</v>
      </c>
    </row>
    <row r="11" spans="2:5" ht="15.75">
      <c r="B11" s="84">
        <v>768</v>
      </c>
      <c r="C11" s="85" t="s">
        <v>116</v>
      </c>
      <c r="D11" s="80"/>
      <c r="E11" s="82">
        <f>'Tableau de résultat'!E23</f>
        <v>0</v>
      </c>
    </row>
    <row r="12" spans="2:5" ht="15.75">
      <c r="B12" s="84">
        <v>771</v>
      </c>
      <c r="C12" s="85" t="s">
        <v>117</v>
      </c>
      <c r="D12" s="80"/>
      <c r="E12" s="82">
        <f>'Tableau de résultat'!E30</f>
        <v>0</v>
      </c>
    </row>
    <row r="13" spans="2:5" ht="15.75">
      <c r="B13" s="84">
        <v>791</v>
      </c>
      <c r="C13" s="85" t="s">
        <v>71</v>
      </c>
      <c r="D13" s="80"/>
      <c r="E13" s="82">
        <f>'Tableau de résultat'!E12</f>
        <v>0</v>
      </c>
    </row>
    <row r="14" spans="2:5" ht="15.75">
      <c r="B14" s="84">
        <v>796</v>
      </c>
      <c r="C14" s="85" t="s">
        <v>66</v>
      </c>
      <c r="D14" s="80"/>
      <c r="E14" s="82">
        <f>'Tableau de résultat'!E27</f>
        <v>0</v>
      </c>
    </row>
    <row r="15" spans="2:5" ht="15.75">
      <c r="B15" s="84">
        <v>797</v>
      </c>
      <c r="C15" s="85" t="s">
        <v>67</v>
      </c>
      <c r="D15" s="80"/>
      <c r="E15" s="87">
        <f>'Tableau de résultat'!E34</f>
        <v>0</v>
      </c>
    </row>
    <row r="16" spans="2:5" ht="15.75">
      <c r="B16" s="42"/>
      <c r="C16" s="86" t="s">
        <v>83</v>
      </c>
      <c r="D16" s="80"/>
      <c r="E16" s="88">
        <f>SUM(E5:E15)</f>
        <v>0</v>
      </c>
    </row>
    <row r="17" spans="2:5" ht="15.75">
      <c r="B17" s="84">
        <v>65</v>
      </c>
      <c r="C17" s="85" t="s">
        <v>118</v>
      </c>
      <c r="D17" s="80">
        <f>'Tableau de résultat'!C18</f>
        <v>0</v>
      </c>
      <c r="E17" s="82"/>
    </row>
    <row r="18" spans="2:5" ht="15.75">
      <c r="B18" s="84">
        <v>661</v>
      </c>
      <c r="C18" s="85" t="s">
        <v>119</v>
      </c>
      <c r="D18" s="80">
        <f>'Tableau de résultat'!C22</f>
        <v>0</v>
      </c>
      <c r="E18" s="82"/>
    </row>
    <row r="19" spans="2:5" ht="15.75">
      <c r="B19" s="84">
        <v>665</v>
      </c>
      <c r="C19" s="85" t="s">
        <v>17</v>
      </c>
      <c r="D19" s="80">
        <f>'Tableau de résultat'!C24</f>
        <v>0</v>
      </c>
      <c r="E19" s="82"/>
    </row>
    <row r="20" spans="2:5" ht="15.75">
      <c r="B20" s="84">
        <v>666</v>
      </c>
      <c r="C20" s="85" t="s">
        <v>120</v>
      </c>
      <c r="D20" s="80">
        <f>'Tableau de résultat'!C23</f>
        <v>0</v>
      </c>
      <c r="E20" s="82"/>
    </row>
    <row r="21" spans="2:5" ht="15.75">
      <c r="B21" s="84">
        <v>667</v>
      </c>
      <c r="C21" s="85" t="s">
        <v>85</v>
      </c>
      <c r="D21" s="80">
        <f>'Tableau de résultat'!C25</f>
        <v>0</v>
      </c>
      <c r="E21" s="82"/>
    </row>
    <row r="22" spans="2:5" ht="15.75">
      <c r="B22" s="84">
        <v>671</v>
      </c>
      <c r="C22" s="81" t="s">
        <v>87</v>
      </c>
      <c r="D22" s="80">
        <f>'Tableau de résultat'!C30</f>
        <v>0</v>
      </c>
      <c r="E22" s="82"/>
    </row>
    <row r="23" spans="2:5" ht="15.75">
      <c r="B23" s="84">
        <v>691</v>
      </c>
      <c r="C23" s="85" t="s">
        <v>82</v>
      </c>
      <c r="D23" s="80">
        <f>'Tableau de résultat'!C36</f>
        <v>0</v>
      </c>
      <c r="E23" s="82"/>
    </row>
    <row r="24" spans="2:5" ht="15.75">
      <c r="B24" s="84">
        <v>695</v>
      </c>
      <c r="C24" s="85" t="s">
        <v>57</v>
      </c>
      <c r="D24" s="76">
        <f>'Tableau de résultat'!C37</f>
        <v>0</v>
      </c>
      <c r="E24" s="82"/>
    </row>
    <row r="25" spans="2:5" ht="16.5" thickBot="1">
      <c r="B25" s="42"/>
      <c r="C25" s="86" t="s">
        <v>84</v>
      </c>
      <c r="D25" s="70">
        <f>SUM(D17:D24)</f>
        <v>0</v>
      </c>
      <c r="E25" s="82"/>
    </row>
    <row r="26" spans="2:5" ht="16.5" thickBot="1">
      <c r="B26" s="107"/>
      <c r="C26" s="108" t="s">
        <v>62</v>
      </c>
      <c r="D26" s="130">
        <f>E16-D25</f>
        <v>0</v>
      </c>
      <c r="E26" s="131"/>
    </row>
    <row r="27" spans="2:5" ht="16.5" thickBot="1">
      <c r="B27" s="71"/>
      <c r="C27" s="72"/>
      <c r="D27" s="71"/>
      <c r="E27" s="75"/>
    </row>
    <row r="28" spans="2:5" ht="16.5" thickBot="1">
      <c r="B28" s="128" t="s">
        <v>109</v>
      </c>
      <c r="C28" s="129"/>
      <c r="D28" s="93" t="s">
        <v>63</v>
      </c>
      <c r="E28" s="99" t="s">
        <v>61</v>
      </c>
    </row>
    <row r="29" spans="2:5" ht="15.75">
      <c r="B29" s="100"/>
      <c r="C29" s="95" t="s">
        <v>121</v>
      </c>
      <c r="D29" s="90"/>
      <c r="E29" s="101">
        <f>'Tableau de résultat'!C40</f>
      </c>
    </row>
    <row r="30" spans="2:5" ht="15.75">
      <c r="B30" s="102">
        <v>681</v>
      </c>
      <c r="C30" s="96" t="s">
        <v>123</v>
      </c>
      <c r="D30" s="91"/>
      <c r="E30" s="103">
        <f>'Tableau de résultat'!C15+'Tableau de résultat'!C16+'Tableau de résultat'!C17</f>
        <v>0</v>
      </c>
    </row>
    <row r="31" spans="2:5" ht="15.75">
      <c r="B31" s="102">
        <v>686</v>
      </c>
      <c r="C31" s="96" t="s">
        <v>124</v>
      </c>
      <c r="D31" s="91"/>
      <c r="E31" s="103">
        <f>'Tableau de résultat'!C21</f>
        <v>0</v>
      </c>
    </row>
    <row r="32" spans="2:5" ht="15.75">
      <c r="B32" s="102">
        <v>687</v>
      </c>
      <c r="C32" s="96" t="s">
        <v>125</v>
      </c>
      <c r="D32" s="91"/>
      <c r="E32" s="103">
        <f>'Tableau de résultat'!C32</f>
        <v>0</v>
      </c>
    </row>
    <row r="33" spans="2:5" ht="15.75">
      <c r="B33" s="102">
        <v>675</v>
      </c>
      <c r="C33" s="97" t="s">
        <v>122</v>
      </c>
      <c r="D33" s="91"/>
      <c r="E33" s="109">
        <f>'Tableau de résultat'!C31</f>
        <v>0</v>
      </c>
    </row>
    <row r="34" spans="2:5" s="6" customFormat="1" ht="15.75">
      <c r="B34" s="104"/>
      <c r="C34" s="98" t="s">
        <v>69</v>
      </c>
      <c r="D34" s="92"/>
      <c r="E34" s="110">
        <f>SUM(E29:E33)</f>
        <v>0</v>
      </c>
    </row>
    <row r="35" spans="2:5" ht="15.75">
      <c r="B35" s="102">
        <v>781</v>
      </c>
      <c r="C35" s="96" t="s">
        <v>126</v>
      </c>
      <c r="D35" s="91">
        <f>'Tableau de résultat'!E11</f>
        <v>0</v>
      </c>
      <c r="E35" s="103"/>
    </row>
    <row r="36" spans="2:5" ht="15.75">
      <c r="B36" s="102">
        <v>786</v>
      </c>
      <c r="C36" s="96" t="s">
        <v>127</v>
      </c>
      <c r="D36" s="91">
        <f>'Tableau de résultat'!E24</f>
        <v>0</v>
      </c>
      <c r="E36" s="103"/>
    </row>
    <row r="37" spans="2:5" ht="15.75">
      <c r="B37" s="102">
        <v>787</v>
      </c>
      <c r="C37" s="96" t="s">
        <v>88</v>
      </c>
      <c r="D37" s="91">
        <f>'Tableau de résultat'!E33</f>
        <v>0</v>
      </c>
      <c r="E37" s="103"/>
    </row>
    <row r="38" spans="2:5" ht="15.75">
      <c r="B38" s="102">
        <v>775</v>
      </c>
      <c r="C38" s="96" t="s">
        <v>102</v>
      </c>
      <c r="D38" s="91">
        <f>'Tableau de résultat'!E31</f>
        <v>0</v>
      </c>
      <c r="E38" s="103"/>
    </row>
    <row r="39" spans="2:5" ht="15.75">
      <c r="B39" s="102">
        <v>777</v>
      </c>
      <c r="C39" s="96" t="s">
        <v>128</v>
      </c>
      <c r="D39" s="111">
        <f>'Tableau de résultat'!E32</f>
        <v>0</v>
      </c>
      <c r="E39" s="103"/>
    </row>
    <row r="40" spans="2:5" s="6" customFormat="1" ht="16.5" thickBot="1">
      <c r="B40" s="105"/>
      <c r="C40" s="106" t="s">
        <v>70</v>
      </c>
      <c r="D40" s="112">
        <f>SUM(D35:D39)</f>
        <v>0</v>
      </c>
      <c r="E40" s="94"/>
    </row>
    <row r="41" spans="2:7" s="6" customFormat="1" ht="16.5" thickBot="1">
      <c r="B41" s="66"/>
      <c r="C41" s="108" t="s">
        <v>64</v>
      </c>
      <c r="D41" s="130">
        <f>E34-D40</f>
        <v>0</v>
      </c>
      <c r="E41" s="131"/>
      <c r="G41" s="73"/>
    </row>
  </sheetData>
  <sheetProtection sheet="1"/>
  <mergeCells count="5">
    <mergeCell ref="B4:C4"/>
    <mergeCell ref="B28:C28"/>
    <mergeCell ref="D26:E26"/>
    <mergeCell ref="D41:E41"/>
    <mergeCell ref="B2:E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GEA Brive</Manager>
  <Company>IUT du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ADSTD1.1 PeuplierCorrrigé</dc:subject>
  <dc:creator>Daniel Antraigue</dc:creator>
  <cp:keywords/>
  <dc:description/>
  <cp:lastModifiedBy>Carlos JANUARIO</cp:lastModifiedBy>
  <cp:lastPrinted>2012-06-02T19:49:41Z</cp:lastPrinted>
  <dcterms:created xsi:type="dcterms:W3CDTF">2001-09-24T14:05:00Z</dcterms:created>
  <dcterms:modified xsi:type="dcterms:W3CDTF">2012-06-08T16:23:58Z</dcterms:modified>
  <cp:category>IEL</cp:category>
  <cp:version/>
  <cp:contentType/>
  <cp:contentStatus/>
</cp:coreProperties>
</file>