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04" windowHeight="8940" activeTab="1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<sst xmlns="http://schemas.openxmlformats.org/spreadsheetml/2006/main" count="117" uniqueCount="35">
  <si>
    <t>Montant HT</t>
  </si>
  <si>
    <t>TVA</t>
  </si>
  <si>
    <t>MONTANT TTC</t>
  </si>
  <si>
    <t>ELEMENTS</t>
  </si>
  <si>
    <t>PIECE N° :</t>
  </si>
  <si>
    <t>DATE :</t>
  </si>
  <si>
    <t xml:space="preserve">Remise </t>
  </si>
  <si>
    <t>Net commercial</t>
  </si>
  <si>
    <t>Escompte de règlement</t>
  </si>
  <si>
    <t>Net financier</t>
  </si>
  <si>
    <t>Transport</t>
  </si>
  <si>
    <t>Emballages consignés</t>
  </si>
  <si>
    <t>NET A PAYER</t>
  </si>
  <si>
    <t>CLIENT  :</t>
  </si>
  <si>
    <t>DOUSSEAUD</t>
  </si>
  <si>
    <t>Facture n° V 003</t>
  </si>
  <si>
    <t>Facture n° V 006</t>
  </si>
  <si>
    <t>Facture d'avoir AV 001</t>
  </si>
  <si>
    <t>Retour</t>
  </si>
  <si>
    <t>NET A DEDUIRE</t>
  </si>
  <si>
    <t>Facture d'avoir AV 002</t>
  </si>
  <si>
    <t xml:space="preserve">Montant du chèque </t>
  </si>
  <si>
    <t>Montant total de la créance client = fact V 003 + fact V 006 - avoir AV 001</t>
  </si>
  <si>
    <t>Montant du chèque sous déduction de l'escompte de 2%</t>
  </si>
  <si>
    <t>Montant de la créance</t>
  </si>
  <si>
    <t>Montant TTC de l'escompte</t>
  </si>
  <si>
    <t>Montant HT de l'escompte</t>
  </si>
  <si>
    <t>TVA sur l'escompte</t>
  </si>
  <si>
    <t>Facture n° V 009</t>
  </si>
  <si>
    <t>Marchandises</t>
  </si>
  <si>
    <t>Facture n° V 012</t>
  </si>
  <si>
    <t>Facture d'avoir n° AV 009</t>
  </si>
  <si>
    <t>Rabais accordé</t>
  </si>
  <si>
    <t>Rabais</t>
  </si>
  <si>
    <t>Montant de la LCR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</si>
</sst>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6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8"/>
      <name val="Comic Sans MS"/>
      <family val="4"/>
    </font>
    <font>
      <b/>
      <sz val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9" fontId="1" fillId="3" borderId="14" xfId="0" applyNumberFormat="1" applyFont="1" applyFill="1" applyBorder="1" applyAlignment="1">
      <alignment/>
    </xf>
    <xf numFmtId="10" fontId="1" fillId="3" borderId="17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31</xdr:row>
      <xdr:rowOff>85725</xdr:rowOff>
    </xdr:from>
    <xdr:to>
      <xdr:col>4</xdr:col>
      <xdr:colOff>428625</xdr:colOff>
      <xdr:row>47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800100" y="6324600"/>
          <a:ext cx="3009900" cy="272415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- Calcul du montant total de la créance,
- Montant du chèque
VOIR PAGE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H24" sqref="H24"/>
    </sheetView>
  </sheetViews>
  <sheetFormatPr defaultColWidth="11.421875" defaultRowHeight="12.75"/>
  <cols>
    <col min="1" max="1" width="22.140625" style="0" customWidth="1"/>
    <col min="2" max="2" width="7.7109375" style="0" customWidth="1"/>
    <col min="4" max="4" width="9.421875" style="0" customWidth="1"/>
    <col min="6" max="6" width="25.7109375" style="0" customWidth="1"/>
    <col min="7" max="7" width="7.7109375" style="0" customWidth="1"/>
  </cols>
  <sheetData>
    <row r="1" spans="1:9" ht="15.75">
      <c r="A1" s="1" t="s">
        <v>13</v>
      </c>
      <c r="B1" s="1"/>
      <c r="C1" s="31" t="s">
        <v>14</v>
      </c>
      <c r="D1" s="31"/>
      <c r="F1" s="1" t="s">
        <v>13</v>
      </c>
      <c r="G1" s="1"/>
      <c r="H1" s="31" t="s">
        <v>14</v>
      </c>
      <c r="I1" s="31"/>
    </row>
    <row r="2" spans="1:9" ht="16.5" thickBot="1">
      <c r="A2" s="1" t="s">
        <v>5</v>
      </c>
      <c r="B2" s="1"/>
      <c r="C2" s="32">
        <v>39452</v>
      </c>
      <c r="D2" s="33"/>
      <c r="F2" s="1" t="s">
        <v>5</v>
      </c>
      <c r="G2" s="1"/>
      <c r="H2" s="32">
        <v>39455</v>
      </c>
      <c r="I2" s="33"/>
    </row>
    <row r="3" spans="1:9" ht="16.5" thickBot="1">
      <c r="A3" s="10" t="s">
        <v>3</v>
      </c>
      <c r="B3" s="14"/>
      <c r="C3" s="4" t="s">
        <v>4</v>
      </c>
      <c r="D3" s="5"/>
      <c r="F3" s="10" t="s">
        <v>3</v>
      </c>
      <c r="G3" s="14"/>
      <c r="H3" s="4" t="s">
        <v>4</v>
      </c>
      <c r="I3" s="5"/>
    </row>
    <row r="4" spans="1:9" ht="16.5" thickBot="1">
      <c r="A4" s="34" t="s">
        <v>15</v>
      </c>
      <c r="B4" s="35"/>
      <c r="C4" s="36"/>
      <c r="D4" s="37"/>
      <c r="F4" s="34" t="s">
        <v>16</v>
      </c>
      <c r="G4" s="35"/>
      <c r="H4" s="36"/>
      <c r="I4" s="37"/>
    </row>
    <row r="5" spans="1:9" ht="15.75">
      <c r="A5" s="20" t="s">
        <v>0</v>
      </c>
      <c r="B5" s="15"/>
      <c r="C5" s="12">
        <v>1200</v>
      </c>
      <c r="D5" s="11"/>
      <c r="F5" s="20" t="s">
        <v>0</v>
      </c>
      <c r="G5" s="15"/>
      <c r="H5" s="12">
        <v>870</v>
      </c>
      <c r="I5" s="11"/>
    </row>
    <row r="6" spans="1:9" ht="15.75">
      <c r="A6" s="6" t="s">
        <v>6</v>
      </c>
      <c r="B6" s="22">
        <v>0.04</v>
      </c>
      <c r="C6" s="8">
        <f>C5*B6</f>
        <v>48</v>
      </c>
      <c r="D6" s="2"/>
      <c r="F6" s="6" t="s">
        <v>6</v>
      </c>
      <c r="G6" s="22">
        <v>0.04</v>
      </c>
      <c r="H6" s="8">
        <f>H5*G6</f>
        <v>34.800000000000004</v>
      </c>
      <c r="I6" s="2"/>
    </row>
    <row r="7" spans="1:9" ht="15.75">
      <c r="A7" s="6" t="s">
        <v>7</v>
      </c>
      <c r="B7" s="16"/>
      <c r="C7" s="8">
        <f>C5-C6</f>
        <v>1152</v>
      </c>
      <c r="D7" s="2"/>
      <c r="F7" s="6" t="s">
        <v>7</v>
      </c>
      <c r="G7" s="16"/>
      <c r="H7" s="8">
        <f>H5-H6</f>
        <v>835.2</v>
      </c>
      <c r="I7" s="2"/>
    </row>
    <row r="8" spans="1:9" ht="15.75">
      <c r="A8" s="6" t="s">
        <v>8</v>
      </c>
      <c r="B8" s="22"/>
      <c r="C8" s="8">
        <f>C7*B8</f>
        <v>0</v>
      </c>
      <c r="D8" s="2"/>
      <c r="F8" s="6" t="s">
        <v>8</v>
      </c>
      <c r="G8" s="22"/>
      <c r="H8" s="8">
        <f>H7*G8</f>
        <v>0</v>
      </c>
      <c r="I8" s="2"/>
    </row>
    <row r="9" spans="1:9" ht="15.75">
      <c r="A9" s="6" t="s">
        <v>9</v>
      </c>
      <c r="B9" s="16"/>
      <c r="C9" s="8">
        <f>C7-C8</f>
        <v>1152</v>
      </c>
      <c r="D9" s="2"/>
      <c r="F9" s="6" t="s">
        <v>9</v>
      </c>
      <c r="G9" s="16"/>
      <c r="H9" s="8">
        <f>H7-H8</f>
        <v>835.2</v>
      </c>
      <c r="I9" s="2"/>
    </row>
    <row r="10" spans="1:9" ht="15.75">
      <c r="A10" s="6" t="s">
        <v>10</v>
      </c>
      <c r="B10" s="16"/>
      <c r="C10" s="8">
        <v>100</v>
      </c>
      <c r="D10" s="2"/>
      <c r="F10" s="6" t="s">
        <v>10</v>
      </c>
      <c r="G10" s="16"/>
      <c r="H10" s="8">
        <v>100</v>
      </c>
      <c r="I10" s="2"/>
    </row>
    <row r="11" spans="1:9" ht="15.75">
      <c r="A11" s="6" t="s">
        <v>0</v>
      </c>
      <c r="B11" s="16"/>
      <c r="C11" s="8">
        <f>C9+C10</f>
        <v>1252</v>
      </c>
      <c r="D11" s="2"/>
      <c r="F11" s="6" t="s">
        <v>0</v>
      </c>
      <c r="G11" s="16"/>
      <c r="H11" s="8">
        <f>H9+H10</f>
        <v>935.2</v>
      </c>
      <c r="I11" s="2"/>
    </row>
    <row r="12" spans="1:9" ht="15.75">
      <c r="A12" s="18" t="s">
        <v>1</v>
      </c>
      <c r="B12" s="23">
        <v>0.196</v>
      </c>
      <c r="C12" s="21">
        <f>C11*B12</f>
        <v>245.392</v>
      </c>
      <c r="D12" s="13"/>
      <c r="F12" s="18" t="s">
        <v>1</v>
      </c>
      <c r="G12" s="23">
        <v>0.196</v>
      </c>
      <c r="H12" s="21">
        <f>H11*G12</f>
        <v>183.2992</v>
      </c>
      <c r="I12" s="13"/>
    </row>
    <row r="13" spans="1:9" ht="15.75">
      <c r="A13" s="18" t="s">
        <v>2</v>
      </c>
      <c r="B13" s="19"/>
      <c r="C13" s="21">
        <f>C11+C12</f>
        <v>1497.392</v>
      </c>
      <c r="D13" s="13"/>
      <c r="F13" s="18" t="s">
        <v>2</v>
      </c>
      <c r="G13" s="19"/>
      <c r="H13" s="21">
        <f>H11+H12</f>
        <v>1118.4992</v>
      </c>
      <c r="I13" s="13"/>
    </row>
    <row r="14" spans="1:9" ht="15.75">
      <c r="A14" s="18" t="s">
        <v>11</v>
      </c>
      <c r="B14" s="19"/>
      <c r="C14" s="21"/>
      <c r="D14" s="13"/>
      <c r="F14" s="18" t="s">
        <v>11</v>
      </c>
      <c r="G14" s="19"/>
      <c r="H14" s="21">
        <v>0</v>
      </c>
      <c r="I14" s="13"/>
    </row>
    <row r="15" spans="1:9" ht="16.5" thickBot="1">
      <c r="A15" s="7" t="s">
        <v>12</v>
      </c>
      <c r="B15" s="17"/>
      <c r="C15" s="9">
        <f>C13+C14</f>
        <v>1497.392</v>
      </c>
      <c r="D15" s="3"/>
      <c r="F15" s="7" t="s">
        <v>12</v>
      </c>
      <c r="G15" s="17"/>
      <c r="H15" s="9">
        <f>H13+H14</f>
        <v>1118.4992</v>
      </c>
      <c r="I15" s="3"/>
    </row>
    <row r="17" spans="1:9" ht="15.75">
      <c r="A17" s="1" t="s">
        <v>13</v>
      </c>
      <c r="B17" s="1"/>
      <c r="C17" s="31" t="s">
        <v>14</v>
      </c>
      <c r="D17" s="31"/>
      <c r="F17" s="1" t="s">
        <v>13</v>
      </c>
      <c r="G17" s="1"/>
      <c r="H17" s="31" t="s">
        <v>14</v>
      </c>
      <c r="I17" s="31"/>
    </row>
    <row r="18" spans="1:9" ht="16.5" thickBot="1">
      <c r="A18" s="1" t="s">
        <v>5</v>
      </c>
      <c r="B18" s="1"/>
      <c r="C18" s="32">
        <v>39461</v>
      </c>
      <c r="D18" s="33"/>
      <c r="F18" s="1" t="s">
        <v>5</v>
      </c>
      <c r="G18" s="1"/>
      <c r="H18" s="32">
        <v>39465</v>
      </c>
      <c r="I18" s="33"/>
    </row>
    <row r="19" spans="1:9" ht="16.5" thickBot="1">
      <c r="A19" s="10" t="s">
        <v>3</v>
      </c>
      <c r="B19" s="14"/>
      <c r="C19" s="4" t="s">
        <v>4</v>
      </c>
      <c r="D19" s="5"/>
      <c r="F19" s="10" t="s">
        <v>3</v>
      </c>
      <c r="G19" s="14"/>
      <c r="H19" s="4" t="s">
        <v>4</v>
      </c>
      <c r="I19" s="5"/>
    </row>
    <row r="20" spans="1:9" ht="16.5" thickBot="1">
      <c r="A20" s="34" t="s">
        <v>17</v>
      </c>
      <c r="B20" s="35"/>
      <c r="C20" s="36" t="s">
        <v>18</v>
      </c>
      <c r="D20" s="37"/>
      <c r="F20" s="34" t="s">
        <v>20</v>
      </c>
      <c r="G20" s="35"/>
      <c r="H20" s="36" t="s">
        <v>8</v>
      </c>
      <c r="I20" s="37"/>
    </row>
    <row r="21" spans="1:9" ht="15.75">
      <c r="A21" s="20" t="s">
        <v>0</v>
      </c>
      <c r="B21" s="15"/>
      <c r="C21" s="12">
        <v>170</v>
      </c>
      <c r="D21" s="11"/>
      <c r="F21" s="20" t="s">
        <v>24</v>
      </c>
      <c r="G21" s="15"/>
      <c r="H21" s="12">
        <f>'PAGE 2'!F20</f>
        <v>2420.704</v>
      </c>
      <c r="I21" s="11"/>
    </row>
    <row r="22" spans="1:9" ht="15.75">
      <c r="A22" s="6" t="s">
        <v>6</v>
      </c>
      <c r="B22" s="22">
        <v>0.04</v>
      </c>
      <c r="C22" s="8">
        <f>C21*B22</f>
        <v>6.8</v>
      </c>
      <c r="D22" s="2"/>
      <c r="F22" s="6" t="s">
        <v>21</v>
      </c>
      <c r="G22" s="22"/>
      <c r="H22" s="8">
        <f>'PAGE 2'!F22</f>
        <v>0</v>
      </c>
      <c r="I22" s="2"/>
    </row>
    <row r="23" spans="1:9" ht="15.75">
      <c r="A23" s="6" t="s">
        <v>7</v>
      </c>
      <c r="B23" s="16"/>
      <c r="C23" s="8">
        <f>C21-C22</f>
        <v>163.2</v>
      </c>
      <c r="D23" s="2"/>
      <c r="F23" s="6" t="s">
        <v>25</v>
      </c>
      <c r="G23" s="16"/>
      <c r="H23" s="8">
        <f>H21-H22</f>
        <v>2420.704</v>
      </c>
      <c r="I23" s="2"/>
    </row>
    <row r="24" spans="1:9" ht="15.75">
      <c r="A24" s="6" t="s">
        <v>8</v>
      </c>
      <c r="B24" s="22"/>
      <c r="C24" s="8">
        <f>C23*B24</f>
        <v>0</v>
      </c>
      <c r="D24" s="2"/>
      <c r="F24" s="6" t="s">
        <v>26</v>
      </c>
      <c r="G24" s="22"/>
      <c r="H24" s="8">
        <f>H23/1.196</f>
        <v>2024.0000000000002</v>
      </c>
      <c r="I24" s="2"/>
    </row>
    <row r="25" spans="1:9" ht="15.75">
      <c r="A25" s="6" t="s">
        <v>9</v>
      </c>
      <c r="B25" s="16"/>
      <c r="C25" s="8">
        <f>C23-C24</f>
        <v>163.2</v>
      </c>
      <c r="D25" s="2"/>
      <c r="F25" s="6" t="s">
        <v>27</v>
      </c>
      <c r="G25" s="16"/>
      <c r="H25" s="8">
        <f>H24*0.196</f>
        <v>396.70400000000006</v>
      </c>
      <c r="I25" s="2"/>
    </row>
    <row r="26" spans="1:9" ht="15.75">
      <c r="A26" s="6" t="s">
        <v>10</v>
      </c>
      <c r="B26" s="16"/>
      <c r="C26" s="8">
        <v>0</v>
      </c>
      <c r="D26" s="2"/>
      <c r="F26" s="6"/>
      <c r="G26" s="16"/>
      <c r="H26" s="8"/>
      <c r="I26" s="2"/>
    </row>
    <row r="27" spans="1:9" ht="15.75">
      <c r="A27" s="6" t="s">
        <v>0</v>
      </c>
      <c r="B27" s="16"/>
      <c r="C27" s="8">
        <f>C25+C26</f>
        <v>163.2</v>
      </c>
      <c r="D27" s="2"/>
      <c r="F27" s="6"/>
      <c r="G27" s="16"/>
      <c r="H27" s="8"/>
      <c r="I27" s="2"/>
    </row>
    <row r="28" spans="1:9" ht="15.75">
      <c r="A28" s="18" t="s">
        <v>1</v>
      </c>
      <c r="B28" s="23">
        <v>0.196</v>
      </c>
      <c r="C28" s="21">
        <f>C27*B28</f>
        <v>31.987199999999998</v>
      </c>
      <c r="D28" s="13"/>
      <c r="F28" s="18"/>
      <c r="G28" s="23"/>
      <c r="H28" s="21"/>
      <c r="I28" s="13"/>
    </row>
    <row r="29" spans="1:9" ht="15.75">
      <c r="A29" s="18" t="s">
        <v>2</v>
      </c>
      <c r="B29" s="19"/>
      <c r="C29" s="21">
        <f>C27+C28</f>
        <v>195.1872</v>
      </c>
      <c r="D29" s="13"/>
      <c r="F29" s="18"/>
      <c r="G29" s="19"/>
      <c r="H29" s="21"/>
      <c r="I29" s="13"/>
    </row>
    <row r="30" spans="1:9" ht="15.75">
      <c r="A30" s="18" t="s">
        <v>11</v>
      </c>
      <c r="B30" s="19"/>
      <c r="C30" s="21">
        <v>0</v>
      </c>
      <c r="D30" s="13"/>
      <c r="F30" s="18"/>
      <c r="G30" s="19"/>
      <c r="H30" s="21"/>
      <c r="I30" s="13"/>
    </row>
    <row r="31" spans="1:9" ht="16.5" thickBot="1">
      <c r="A31" s="7" t="s">
        <v>19</v>
      </c>
      <c r="B31" s="17"/>
      <c r="C31" s="9">
        <f>C29+C30</f>
        <v>195.1872</v>
      </c>
      <c r="D31" s="3"/>
      <c r="F31" s="7" t="s">
        <v>19</v>
      </c>
      <c r="G31" s="17"/>
      <c r="H31" s="9">
        <f>H24+H25</f>
        <v>2420.704</v>
      </c>
      <c r="I31" s="3"/>
    </row>
    <row r="33" spans="1:5" ht="15.75">
      <c r="A33" s="28"/>
      <c r="B33" s="28"/>
      <c r="C33" s="28"/>
      <c r="D33" s="28"/>
      <c r="E33" s="28"/>
    </row>
    <row r="34" spans="1:4" ht="15.75">
      <c r="A34" s="25"/>
      <c r="B34" s="25"/>
      <c r="D34" s="26"/>
    </row>
    <row r="36" spans="1:5" ht="15.75">
      <c r="A36" s="28"/>
      <c r="B36" s="28"/>
      <c r="C36" s="28"/>
      <c r="D36" s="28"/>
      <c r="E36" s="28"/>
    </row>
    <row r="46" ht="12.75">
      <c r="C46" s="29"/>
    </row>
  </sheetData>
  <mergeCells count="16">
    <mergeCell ref="H1:I1"/>
    <mergeCell ref="H2:I2"/>
    <mergeCell ref="C4:D4"/>
    <mergeCell ref="C20:D20"/>
    <mergeCell ref="H20:I20"/>
    <mergeCell ref="H4:I4"/>
    <mergeCell ref="F4:G4"/>
    <mergeCell ref="F20:G20"/>
    <mergeCell ref="A20:B20"/>
    <mergeCell ref="C17:D17"/>
    <mergeCell ref="C1:D1"/>
    <mergeCell ref="C2:D2"/>
    <mergeCell ref="H17:I17"/>
    <mergeCell ref="C18:D18"/>
    <mergeCell ref="H18:I18"/>
    <mergeCell ref="A4:B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7">
      <selection activeCell="G23" sqref="G23"/>
    </sheetView>
  </sheetViews>
  <sheetFormatPr defaultColWidth="11.421875" defaultRowHeight="12.75"/>
  <cols>
    <col min="1" max="1" width="26.421875" style="0" customWidth="1"/>
    <col min="2" max="2" width="8.28125" style="0" customWidth="1"/>
    <col min="6" max="6" width="26.421875" style="0" customWidth="1"/>
  </cols>
  <sheetData>
    <row r="1" spans="1:9" ht="15.75">
      <c r="A1" s="1" t="s">
        <v>13</v>
      </c>
      <c r="B1" s="1"/>
      <c r="C1" s="31" t="s">
        <v>14</v>
      </c>
      <c r="D1" s="31"/>
      <c r="F1" s="1" t="s">
        <v>13</v>
      </c>
      <c r="G1" s="1"/>
      <c r="H1" s="31" t="s">
        <v>14</v>
      </c>
      <c r="I1" s="31"/>
    </row>
    <row r="2" spans="1:9" ht="16.5" thickBot="1">
      <c r="A2" s="1" t="s">
        <v>5</v>
      </c>
      <c r="B2" s="1"/>
      <c r="C2" s="32">
        <v>39467</v>
      </c>
      <c r="D2" s="33"/>
      <c r="F2" s="1" t="s">
        <v>5</v>
      </c>
      <c r="G2" s="1"/>
      <c r="H2" s="32">
        <v>39473</v>
      </c>
      <c r="I2" s="33"/>
    </row>
    <row r="3" spans="1:9" ht="16.5" thickBot="1">
      <c r="A3" s="10" t="s">
        <v>3</v>
      </c>
      <c r="B3" s="14"/>
      <c r="C3" s="4" t="s">
        <v>4</v>
      </c>
      <c r="D3" s="5"/>
      <c r="F3" s="10" t="s">
        <v>3</v>
      </c>
      <c r="G3" s="14"/>
      <c r="H3" s="4" t="s">
        <v>4</v>
      </c>
      <c r="I3" s="5"/>
    </row>
    <row r="4" spans="1:9" ht="16.5" thickBot="1">
      <c r="A4" s="34" t="s">
        <v>28</v>
      </c>
      <c r="B4" s="35"/>
      <c r="C4" s="36" t="s">
        <v>29</v>
      </c>
      <c r="D4" s="37"/>
      <c r="F4" s="34" t="s">
        <v>30</v>
      </c>
      <c r="G4" s="35"/>
      <c r="H4" s="36"/>
      <c r="I4" s="37"/>
    </row>
    <row r="5" spans="1:9" ht="15.75">
      <c r="A5" s="20" t="s">
        <v>0</v>
      </c>
      <c r="B5" s="15"/>
      <c r="C5" s="12">
        <v>3850</v>
      </c>
      <c r="D5" s="11"/>
      <c r="F5" s="20" t="s">
        <v>0</v>
      </c>
      <c r="G5" s="15"/>
      <c r="H5" s="12">
        <v>1640</v>
      </c>
      <c r="I5" s="11"/>
    </row>
    <row r="6" spans="1:9" ht="15.75">
      <c r="A6" s="6" t="s">
        <v>6</v>
      </c>
      <c r="B6" s="22">
        <v>0.04</v>
      </c>
      <c r="C6" s="8">
        <f>C5*B6</f>
        <v>154</v>
      </c>
      <c r="D6" s="2"/>
      <c r="F6" s="6" t="s">
        <v>6</v>
      </c>
      <c r="G6" s="22">
        <v>0.04</v>
      </c>
      <c r="H6" s="8">
        <f>H5*G6</f>
        <v>65.6</v>
      </c>
      <c r="I6" s="2"/>
    </row>
    <row r="7" spans="1:9" ht="15.75">
      <c r="A7" s="6" t="s">
        <v>7</v>
      </c>
      <c r="B7" s="16"/>
      <c r="C7" s="8">
        <f>C5-C6</f>
        <v>3696</v>
      </c>
      <c r="D7" s="2"/>
      <c r="F7" s="6" t="s">
        <v>7</v>
      </c>
      <c r="G7" s="16"/>
      <c r="H7" s="8">
        <f>H5-H6</f>
        <v>1574.4</v>
      </c>
      <c r="I7" s="2"/>
    </row>
    <row r="8" spans="1:9" ht="15.75">
      <c r="A8" s="6" t="s">
        <v>8</v>
      </c>
      <c r="B8" s="22"/>
      <c r="C8" s="8">
        <f>C7*B8</f>
        <v>0</v>
      </c>
      <c r="D8" s="2"/>
      <c r="F8" s="6" t="s">
        <v>8</v>
      </c>
      <c r="G8" s="22"/>
      <c r="H8" s="8">
        <f>H7*G8</f>
        <v>0</v>
      </c>
      <c r="I8" s="2"/>
    </row>
    <row r="9" spans="1:9" ht="15.75">
      <c r="A9" s="6" t="s">
        <v>9</v>
      </c>
      <c r="B9" s="16"/>
      <c r="C9" s="8">
        <f>C7-C8</f>
        <v>3696</v>
      </c>
      <c r="D9" s="2"/>
      <c r="F9" s="6" t="s">
        <v>9</v>
      </c>
      <c r="G9" s="16"/>
      <c r="H9" s="8">
        <f>H7-H8</f>
        <v>1574.4</v>
      </c>
      <c r="I9" s="2"/>
    </row>
    <row r="10" spans="1:9" ht="15.75">
      <c r="A10" s="6" t="s">
        <v>10</v>
      </c>
      <c r="B10" s="16"/>
      <c r="C10" s="8">
        <v>100</v>
      </c>
      <c r="D10" s="2"/>
      <c r="F10" s="6" t="s">
        <v>10</v>
      </c>
      <c r="G10" s="16"/>
      <c r="H10" s="8">
        <v>100</v>
      </c>
      <c r="I10" s="2"/>
    </row>
    <row r="11" spans="1:9" ht="15.75">
      <c r="A11" s="6" t="s">
        <v>0</v>
      </c>
      <c r="B11" s="16"/>
      <c r="C11" s="8">
        <f>C9+C10</f>
        <v>3796</v>
      </c>
      <c r="D11" s="2"/>
      <c r="F11" s="6" t="s">
        <v>0</v>
      </c>
      <c r="G11" s="16"/>
      <c r="H11" s="8">
        <f>H9+H10</f>
        <v>1674.4</v>
      </c>
      <c r="I11" s="2"/>
    </row>
    <row r="12" spans="1:9" ht="15.75">
      <c r="A12" s="18" t="s">
        <v>1</v>
      </c>
      <c r="B12" s="23">
        <v>0.196</v>
      </c>
      <c r="C12" s="21">
        <f>C11*B12</f>
        <v>744.0160000000001</v>
      </c>
      <c r="D12" s="13"/>
      <c r="F12" s="18" t="s">
        <v>1</v>
      </c>
      <c r="G12" s="23">
        <v>0.196</v>
      </c>
      <c r="H12" s="21">
        <f>H11*G12</f>
        <v>328.18240000000003</v>
      </c>
      <c r="I12" s="13"/>
    </row>
    <row r="13" spans="1:9" ht="15.75">
      <c r="A13" s="18" t="s">
        <v>2</v>
      </c>
      <c r="B13" s="19"/>
      <c r="C13" s="21">
        <f>C11+C12</f>
        <v>4540.016</v>
      </c>
      <c r="D13" s="13"/>
      <c r="F13" s="18" t="s">
        <v>2</v>
      </c>
      <c r="G13" s="19"/>
      <c r="H13" s="21">
        <f>H11+H12</f>
        <v>2002.5824000000002</v>
      </c>
      <c r="I13" s="13"/>
    </row>
    <row r="14" spans="1:9" ht="15.75">
      <c r="A14" s="18" t="s">
        <v>11</v>
      </c>
      <c r="B14" s="19"/>
      <c r="C14" s="21">
        <v>0</v>
      </c>
      <c r="D14" s="13"/>
      <c r="F14" s="18" t="s">
        <v>11</v>
      </c>
      <c r="G14" s="19"/>
      <c r="H14" s="21">
        <v>0</v>
      </c>
      <c r="I14" s="13"/>
    </row>
    <row r="15" spans="1:9" ht="16.5" thickBot="1">
      <c r="A15" s="7" t="s">
        <v>12</v>
      </c>
      <c r="B15" s="17"/>
      <c r="C15" s="9">
        <f>C13+C14</f>
        <v>4540.016</v>
      </c>
      <c r="D15" s="3"/>
      <c r="F15" s="7" t="s">
        <v>12</v>
      </c>
      <c r="G15" s="17"/>
      <c r="H15" s="9">
        <f>H13+H14</f>
        <v>2002.5824000000002</v>
      </c>
      <c r="I15" s="3"/>
    </row>
    <row r="17" spans="1:4" ht="15.75">
      <c r="A17" s="1" t="s">
        <v>13</v>
      </c>
      <c r="B17" s="1"/>
      <c r="C17" s="31" t="s">
        <v>14</v>
      </c>
      <c r="D17" s="31"/>
    </row>
    <row r="18" spans="1:4" ht="16.5" thickBot="1">
      <c r="A18" s="1" t="s">
        <v>5</v>
      </c>
      <c r="B18" s="1"/>
      <c r="C18" s="32">
        <v>39476</v>
      </c>
      <c r="D18" s="33"/>
    </row>
    <row r="19" spans="1:9" ht="16.5" thickBot="1">
      <c r="A19" s="10" t="s">
        <v>3</v>
      </c>
      <c r="B19" s="14"/>
      <c r="C19" s="4" t="s">
        <v>4</v>
      </c>
      <c r="D19" s="5"/>
      <c r="F19" s="27" t="s">
        <v>22</v>
      </c>
      <c r="G19" s="27"/>
      <c r="H19" s="27"/>
      <c r="I19" s="27"/>
    </row>
    <row r="20" spans="1:9" ht="17.25" thickBot="1">
      <c r="A20" s="34" t="s">
        <v>31</v>
      </c>
      <c r="B20" s="35"/>
      <c r="C20" s="36" t="s">
        <v>32</v>
      </c>
      <c r="D20" s="37"/>
      <c r="F20" s="30">
        <f>'PAGE 1'!C15+'PAGE 1'!H15-'PAGE 1'!C31</f>
        <v>2420.704</v>
      </c>
      <c r="G20" s="27"/>
      <c r="H20" s="27"/>
      <c r="I20" s="27"/>
    </row>
    <row r="21" spans="1:9" ht="15.75">
      <c r="A21" s="20" t="s">
        <v>0</v>
      </c>
      <c r="B21" s="15"/>
      <c r="C21" s="12">
        <v>680</v>
      </c>
      <c r="D21" s="11"/>
      <c r="F21" s="27" t="s">
        <v>23</v>
      </c>
      <c r="G21" s="27"/>
      <c r="H21" s="27"/>
      <c r="I21" s="27"/>
    </row>
    <row r="22" spans="1:6" ht="16.5">
      <c r="A22" s="6" t="s">
        <v>33</v>
      </c>
      <c r="B22" s="22">
        <v>0.15</v>
      </c>
      <c r="C22" s="8">
        <f>C21*B22</f>
        <v>102</v>
      </c>
      <c r="D22" s="2"/>
      <c r="F22" s="30"/>
    </row>
    <row r="23" spans="1:7" ht="16.5">
      <c r="A23" s="6"/>
      <c r="B23" s="16"/>
      <c r="C23" s="8"/>
      <c r="D23" s="2"/>
      <c r="F23" s="24" t="s">
        <v>34</v>
      </c>
      <c r="G23" s="30">
        <f>C15+H15-C31</f>
        <v>6420.6064</v>
      </c>
    </row>
    <row r="24" spans="1:4" ht="15.75">
      <c r="A24" s="6"/>
      <c r="B24" s="22"/>
      <c r="C24" s="8"/>
      <c r="D24" s="2"/>
    </row>
    <row r="25" spans="1:4" ht="15.75">
      <c r="A25" s="6"/>
      <c r="B25" s="16"/>
      <c r="C25" s="8"/>
      <c r="D25" s="2"/>
    </row>
    <row r="26" spans="1:4" ht="15.75">
      <c r="A26" s="6"/>
      <c r="B26" s="16"/>
      <c r="C26" s="8"/>
      <c r="D26" s="2"/>
    </row>
    <row r="27" spans="1:4" ht="15.75">
      <c r="A27" s="6" t="s">
        <v>0</v>
      </c>
      <c r="B27" s="16"/>
      <c r="C27" s="8">
        <f>C22</f>
        <v>102</v>
      </c>
      <c r="D27" s="2"/>
    </row>
    <row r="28" spans="1:4" ht="15.75">
      <c r="A28" s="18" t="s">
        <v>1</v>
      </c>
      <c r="B28" s="23">
        <v>0.196</v>
      </c>
      <c r="C28" s="21">
        <f>C27*B28</f>
        <v>19.992</v>
      </c>
      <c r="D28" s="13"/>
    </row>
    <row r="29" spans="1:4" ht="15.75">
      <c r="A29" s="18" t="s">
        <v>2</v>
      </c>
      <c r="B29" s="19"/>
      <c r="C29" s="21">
        <f>C27+C28</f>
        <v>121.992</v>
      </c>
      <c r="D29" s="13"/>
    </row>
    <row r="30" spans="1:4" ht="15.75">
      <c r="A30" s="18" t="s">
        <v>11</v>
      </c>
      <c r="B30" s="19"/>
      <c r="C30" s="21">
        <v>0</v>
      </c>
      <c r="D30" s="13"/>
    </row>
    <row r="31" spans="1:4" ht="16.5" thickBot="1">
      <c r="A31" s="7" t="s">
        <v>19</v>
      </c>
      <c r="B31" s="17"/>
      <c r="C31" s="9">
        <f>C29+C30</f>
        <v>121.992</v>
      </c>
      <c r="D31" s="3"/>
    </row>
  </sheetData>
  <mergeCells count="12">
    <mergeCell ref="C20:D20"/>
    <mergeCell ref="H4:I4"/>
    <mergeCell ref="A4:B4"/>
    <mergeCell ref="F4:G4"/>
    <mergeCell ref="A20:B20"/>
    <mergeCell ref="C4:D4"/>
    <mergeCell ref="C17:D17"/>
    <mergeCell ref="C18:D18"/>
    <mergeCell ref="C1:D1"/>
    <mergeCell ref="H1:I1"/>
    <mergeCell ref="C2:D2"/>
    <mergeCell ref="H2:I2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2008-01-01T17:28:53Z</cp:lastPrinted>
  <dcterms:created xsi:type="dcterms:W3CDTF">2007-12-09T16:31:44Z</dcterms:created>
  <dcterms:modified xsi:type="dcterms:W3CDTF">2008-01-01T19:08:39Z</dcterms:modified>
  <cp:category/>
  <cp:version/>
  <cp:contentType/>
  <cp:contentStatus/>
</cp:coreProperties>
</file>