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8795" windowHeight="12015"/>
  </bookViews>
  <sheets>
    <sheet name="Factures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B22" i="6"/>
  <c r="B10"/>
  <c r="B9"/>
  <c r="B8"/>
  <c r="L28" i="5"/>
  <c r="L31" s="1"/>
  <c r="E22" i="6" s="1"/>
  <c r="K12" i="5"/>
  <c r="K28"/>
  <c r="K31" s="1"/>
  <c r="D22" i="6" s="1"/>
  <c r="L21" i="5"/>
  <c r="K21"/>
  <c r="L20"/>
  <c r="K20"/>
  <c r="O10"/>
  <c r="N11"/>
  <c r="N10"/>
  <c r="N12" s="1"/>
  <c r="O12"/>
  <c r="O11"/>
  <c r="L12"/>
  <c r="L11"/>
  <c r="L10"/>
  <c r="K11"/>
  <c r="K10"/>
  <c r="G28"/>
  <c r="G31" s="1"/>
  <c r="E10" i="6" s="1"/>
  <c r="F28" i="5"/>
  <c r="F31" s="1"/>
  <c r="D10" i="6" s="1"/>
  <c r="G21" i="5"/>
  <c r="F21"/>
  <c r="G20"/>
  <c r="F20"/>
  <c r="K27"/>
  <c r="F27"/>
  <c r="D12"/>
  <c r="G12"/>
  <c r="F12"/>
  <c r="F11"/>
  <c r="F10"/>
  <c r="G11"/>
  <c r="G10"/>
  <c r="C12"/>
  <c r="D11"/>
  <c r="C11"/>
  <c r="D10"/>
  <c r="C10"/>
  <c r="C13" s="1"/>
  <c r="D7" i="6" s="1"/>
  <c r="G33" i="3"/>
  <c r="F33"/>
  <c r="D32"/>
  <c r="D31"/>
  <c r="D30"/>
  <c r="D29"/>
  <c r="D28"/>
  <c r="D27"/>
  <c r="G16"/>
  <c r="F16"/>
  <c r="D15"/>
  <c r="D14"/>
  <c r="D13"/>
  <c r="D11"/>
  <c r="D12"/>
  <c r="F39" i="1"/>
  <c r="F41" s="1"/>
  <c r="F42" s="1"/>
  <c r="K32" i="5" l="1"/>
  <c r="L32"/>
  <c r="F32"/>
  <c r="G32"/>
  <c r="D13"/>
  <c r="F34" i="3"/>
  <c r="F43" i="1"/>
  <c r="C14" i="5" l="1"/>
  <c r="E7" i="6"/>
  <c r="D14" i="5"/>
  <c r="F25" i="1"/>
  <c r="F26" s="1"/>
  <c r="F27" l="1"/>
  <c r="F28" l="1"/>
  <c r="F29" s="1"/>
  <c r="F30" l="1"/>
  <c r="F31" s="1"/>
  <c r="C9" i="6" l="1"/>
  <c r="N13" i="5"/>
  <c r="D19" i="6" s="1"/>
  <c r="C9" i="5"/>
  <c r="D10" i="3"/>
  <c r="C22" i="6"/>
  <c r="B21"/>
  <c r="C21" s="1"/>
  <c r="B20"/>
  <c r="C20" s="1"/>
  <c r="B19"/>
  <c r="C19" s="1"/>
  <c r="B7" l="1"/>
  <c r="C7" s="1"/>
  <c r="C10"/>
  <c r="C8"/>
  <c r="K19" i="5"/>
  <c r="N9"/>
  <c r="K9"/>
  <c r="F19"/>
  <c r="F9"/>
  <c r="D7" i="3"/>
  <c r="D26"/>
  <c r="D25"/>
  <c r="D24"/>
  <c r="D8"/>
  <c r="D9"/>
  <c r="K23" i="5" l="1"/>
  <c r="D21" i="6" s="1"/>
  <c r="F23" i="5"/>
  <c r="D9" i="6" s="1"/>
  <c r="F9" s="1"/>
  <c r="G23" i="5"/>
  <c r="E9" i="6" s="1"/>
  <c r="G9" s="1"/>
  <c r="L23" i="5"/>
  <c r="E21" i="6" s="1"/>
  <c r="G13" i="5"/>
  <c r="E8" i="6" s="1"/>
  <c r="L13" i="5"/>
  <c r="E20" i="6" s="1"/>
  <c r="F13" i="5"/>
  <c r="D8" i="6" s="1"/>
  <c r="K13" i="5"/>
  <c r="D20" i="6" s="1"/>
  <c r="O13" i="5"/>
  <c r="E19" i="6" s="1"/>
  <c r="G21"/>
  <c r="G20"/>
  <c r="F19"/>
  <c r="F20"/>
  <c r="C33" i="7" s="1"/>
  <c r="C36" s="1"/>
  <c r="G19" i="6"/>
  <c r="E33" i="7" s="1"/>
  <c r="E36" s="1"/>
  <c r="D23" i="6"/>
  <c r="C8" i="7"/>
  <c r="F8" i="6"/>
  <c r="E23"/>
  <c r="E27" i="7"/>
  <c r="G22" i="6"/>
  <c r="C26" i="7" s="1"/>
  <c r="F22" i="6"/>
  <c r="F7"/>
  <c r="C15" i="7" s="1"/>
  <c r="C17" s="1"/>
  <c r="G10" i="6"/>
  <c r="G8"/>
  <c r="F10"/>
  <c r="E7" i="7" s="1"/>
  <c r="E6"/>
  <c r="E11" i="6"/>
  <c r="D11"/>
  <c r="G7"/>
  <c r="F17" i="3"/>
  <c r="F9" i="1"/>
  <c r="F10" s="1"/>
  <c r="F11" s="1"/>
  <c r="F21" i="6" l="1"/>
  <c r="C25" i="7" s="1"/>
  <c r="F24" i="5"/>
  <c r="G24"/>
  <c r="K24"/>
  <c r="L24"/>
  <c r="O14"/>
  <c r="N14"/>
  <c r="K14"/>
  <c r="L14"/>
  <c r="F14"/>
  <c r="G14"/>
  <c r="G23" i="6"/>
  <c r="E8" i="7"/>
  <c r="C9" s="1"/>
  <c r="F11" i="6"/>
  <c r="E15" i="7"/>
  <c r="E17" s="1"/>
  <c r="C18" s="1"/>
  <c r="C37"/>
  <c r="F23" i="6"/>
  <c r="G11"/>
  <c r="F13" i="1"/>
  <c r="F14" s="1"/>
  <c r="C27" i="7" l="1"/>
  <c r="C28" s="1"/>
  <c r="F15" i="1"/>
  <c r="F16" s="1"/>
</calcChain>
</file>

<file path=xl/sharedStrings.xml><?xml version="1.0" encoding="utf-8"?>
<sst xmlns="http://schemas.openxmlformats.org/spreadsheetml/2006/main" count="1133" uniqueCount="883">
  <si>
    <t xml:space="preserve">Doit </t>
  </si>
  <si>
    <t xml:space="preserve">Désignations </t>
  </si>
  <si>
    <t>Références</t>
  </si>
  <si>
    <t>Q</t>
  </si>
  <si>
    <t>PU</t>
  </si>
  <si>
    <t xml:space="preserve">Montant </t>
  </si>
  <si>
    <t>Remise</t>
  </si>
  <si>
    <t>NET COMMERCIAL</t>
  </si>
  <si>
    <t>Port facturé</t>
  </si>
  <si>
    <t xml:space="preserve">MONTANT HT </t>
  </si>
  <si>
    <t>TVA</t>
  </si>
  <si>
    <t xml:space="preserve">Modalités de paiement : </t>
  </si>
  <si>
    <t>Facture n°</t>
  </si>
  <si>
    <t>Date</t>
  </si>
  <si>
    <t>Escompte pour paiement au comptant (taux)</t>
  </si>
  <si>
    <t>MONTANT TTC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</si>
  <si>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</si>
  <si>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</si>
  <si>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</si>
  <si>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</si>
  <si>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</si>
  <si>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</si>
  <si>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</si>
  <si>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</si>
  <si>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</si>
  <si>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</si>
  <si>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</si>
  <si>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</si>
  <si>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</si>
  <si>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</si>
  <si>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</si>
  <si>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</si>
  <si>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</si>
  <si>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</si>
  <si>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</si>
  <si>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</si>
  <si>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</si>
  <si>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</si>
  <si>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</si>
  <si>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</si>
  <si>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</si>
  <si>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</si>
  <si>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</si>
  <si>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</si>
  <si>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</si>
  <si>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</si>
  <si>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</si>
  <si>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</si>
  <si>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</si>
  <si>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</si>
  <si>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</si>
  <si>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</si>
  <si>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</si>
  <si>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</si>
  <si>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</si>
  <si>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</si>
  <si>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</si>
  <si>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</si>
  <si>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</si>
  <si>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</si>
  <si>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</si>
  <si>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</si>
  <si>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</si>
  <si>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</si>
  <si>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</si>
  <si>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</si>
  <si>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</si>
  <si>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</si>
  <si>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</si>
  <si>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</si>
  <si>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</si>
  <si>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</si>
  <si>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</si>
  <si>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</si>
  <si>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</si>
  <si>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</si>
  <si>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</si>
  <si>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</si>
  <si>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</si>
  <si>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</si>
  <si>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</si>
  <si>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</si>
  <si>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</si>
  <si>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</si>
  <si>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</si>
  <si>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</si>
  <si>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</si>
  <si>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</si>
  <si>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</si>
  <si>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</si>
  <si>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</si>
  <si>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</si>
  <si>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</si>
  <si>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</si>
  <si>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</si>
  <si>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</si>
  <si>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</si>
  <si>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</si>
  <si>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</si>
  <si>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</si>
  <si>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</si>
  <si>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</si>
  <si>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</si>
  <si>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</si>
  <si>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</si>
  <si>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</si>
  <si>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</si>
  <si>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</si>
  <si>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</si>
  <si>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</si>
  <si>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</si>
  <si>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</si>
  <si>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</si>
  <si>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</si>
  <si>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</si>
  <si>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</si>
  <si>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</si>
  <si>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</si>
  <si>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</si>
  <si>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</si>
  <si>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</si>
  <si>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</si>
  <si>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</si>
  <si>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</si>
  <si>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</si>
  <si>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</si>
  <si>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</si>
  <si>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</si>
  <si>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</si>
  <si>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</si>
  <si>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</si>
  <si>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</si>
  <si>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</si>
  <si>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</si>
  <si>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</si>
  <si>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</si>
  <si>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</si>
  <si>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</si>
  <si>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</si>
  <si>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</si>
  <si>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</si>
  <si>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</si>
  <si>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</si>
  <si>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</si>
  <si>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</si>
  <si>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</si>
  <si>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</si>
  <si>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</si>
  <si>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</si>
  <si>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</si>
  <si>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</si>
  <si>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</si>
  <si>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</si>
  <si>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</si>
  <si>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</si>
  <si>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</si>
  <si>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</si>
  <si>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</si>
  <si>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</si>
  <si>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</si>
  <si>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</si>
  <si>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</si>
  <si>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</si>
  <si>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</si>
  <si>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</si>
  <si>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</si>
  <si>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</si>
  <si>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</si>
  <si>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</si>
  <si>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</si>
  <si>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</si>
  <si>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</si>
  <si>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</si>
  <si>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</si>
  <si>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</si>
  <si>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</si>
  <si>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</si>
  <si>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</si>
  <si>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</si>
  <si>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</si>
  <si>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</si>
  <si>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</si>
  <si>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</si>
  <si>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</si>
  <si>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</si>
  <si>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</si>
  <si>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</si>
  <si>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</si>
  <si>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</si>
  <si>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</si>
  <si>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</si>
  <si>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</si>
  <si>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</si>
  <si>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</si>
  <si>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</si>
  <si>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</si>
  <si>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</si>
  <si>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</si>
  <si>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</si>
  <si>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</si>
  <si>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</si>
  <si>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</si>
  <si>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</si>
  <si>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</si>
  <si>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</si>
  <si>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</si>
  <si>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</si>
  <si>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</si>
  <si>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</si>
  <si>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</si>
  <si>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</si>
  <si>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</si>
  <si>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</si>
  <si>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</si>
  <si>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</si>
  <si>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</si>
  <si>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</si>
  <si>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</si>
  <si>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</si>
  <si>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</si>
  <si>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</si>
  <si>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</si>
  <si>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</si>
  <si>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</si>
  <si>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</si>
  <si>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</si>
  <si>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</si>
  <si>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</si>
  <si>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</si>
  <si>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</si>
  <si>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</si>
  <si>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</si>
  <si>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</si>
  <si>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</si>
  <si>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</si>
  <si>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</si>
  <si>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</si>
  <si>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</si>
  <si>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</si>
  <si>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</si>
  <si>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</si>
  <si>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</si>
  <si>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</si>
  <si>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</si>
  <si>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</si>
  <si>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</si>
  <si>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</si>
  <si>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</si>
  <si>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</si>
  <si>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</si>
  <si>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</si>
  <si>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</si>
  <si>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</si>
  <si>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</si>
  <si>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</si>
  <si>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</si>
  <si>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</si>
  <si>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</si>
  <si>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</si>
  <si>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</si>
  <si>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</si>
  <si>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</si>
  <si>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</si>
  <si>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</si>
  <si>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</si>
  <si>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</si>
  <si>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</si>
  <si>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</si>
  <si>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</si>
  <si>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</si>
  <si>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</si>
  <si>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</si>
  <si>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</si>
  <si>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</si>
  <si>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</si>
  <si>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</si>
  <si>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</si>
  <si>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</si>
  <si>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</si>
  <si>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</si>
  <si>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</si>
  <si>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</si>
  <si>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</si>
  <si>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</si>
  <si>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</si>
  <si>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</si>
  <si>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</si>
  <si>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</si>
  <si>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</si>
  <si>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</si>
  <si>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</si>
  <si>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</si>
  <si>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</si>
  <si>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</si>
  <si>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</si>
  <si>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</si>
  <si>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</si>
  <si>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</si>
  <si>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</si>
  <si>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</si>
  <si>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</si>
  <si>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</si>
  <si>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</si>
  <si>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</si>
  <si>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</si>
  <si>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</si>
  <si>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</si>
  <si>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</si>
  <si>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</si>
  <si>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</si>
  <si>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</si>
  <si>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</si>
  <si>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</si>
  <si>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</si>
  <si>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</si>
  <si>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</si>
  <si>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</si>
  <si>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</si>
  <si>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</si>
  <si>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</si>
  <si>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</si>
  <si>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</si>
  <si>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</si>
  <si>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</si>
  <si>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</si>
  <si>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</si>
  <si>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</si>
  <si>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</si>
  <si>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</si>
  <si>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</si>
  <si>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</si>
  <si>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</si>
  <si>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</si>
  <si>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</si>
  <si>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</si>
  <si>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</si>
  <si>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</si>
  <si>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</si>
  <si>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</si>
  <si>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</si>
  <si>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</si>
  <si>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</si>
  <si>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</si>
  <si>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</si>
  <si>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</si>
  <si>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</si>
  <si>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</si>
  <si>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</si>
  <si>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</si>
  <si>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</si>
  <si>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</si>
  <si>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</si>
  <si>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</si>
  <si>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</si>
  <si>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</si>
  <si>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</si>
  <si>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</si>
  <si>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</si>
  <si>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</si>
  <si>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</si>
  <si>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</si>
  <si>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</si>
  <si>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</si>
  <si>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</si>
  <si>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</si>
  <si>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</si>
  <si>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</si>
  <si>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</si>
  <si>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</si>
  <si>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</si>
  <si>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</si>
  <si>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</si>
  <si>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</si>
  <si>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</si>
  <si>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</si>
  <si>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</si>
  <si>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</si>
  <si>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</si>
  <si>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</si>
  <si>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</si>
  <si>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</si>
  <si>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</si>
  <si>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</si>
  <si>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</si>
  <si>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</si>
  <si>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</si>
  <si>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</si>
  <si>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</si>
  <si>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</si>
  <si>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</si>
  <si>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</si>
  <si>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</si>
  <si>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</si>
  <si>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</si>
  <si>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</si>
  <si>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</si>
  <si>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</si>
  <si>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</si>
  <si>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</si>
  <si>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</si>
  <si>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</si>
  <si>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</si>
  <si>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</si>
  <si>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</si>
  <si>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</si>
  <si>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</si>
  <si>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</si>
  <si>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</si>
  <si>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</si>
  <si>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</si>
  <si>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</si>
  <si>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</si>
  <si>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</si>
  <si>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</si>
  <si>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</si>
  <si>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</si>
  <si>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</si>
  <si>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</si>
  <si>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</si>
  <si>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</si>
  <si>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</si>
  <si>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</si>
  <si>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</si>
  <si>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</si>
  <si>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</si>
  <si>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</si>
  <si>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</si>
  <si>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</si>
  <si>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</si>
  <si>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</si>
  <si>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</si>
  <si>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</si>
  <si>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</si>
  <si>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</si>
  <si>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</si>
  <si>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</si>
  <si>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</si>
  <si>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</si>
  <si>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</si>
  <si>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</si>
  <si>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</si>
  <si>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</si>
  <si>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</si>
  <si>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</si>
  <si>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</si>
  <si>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</si>
  <si>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</si>
  <si>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</si>
  <si>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</si>
  <si>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</si>
  <si>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</si>
  <si>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</si>
  <si>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</si>
  <si>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</si>
  <si>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</si>
  <si>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</si>
  <si>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</si>
  <si>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</si>
  <si>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</si>
  <si>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</si>
  <si>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</si>
  <si>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</si>
  <si>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</si>
  <si>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</si>
  <si>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</si>
  <si>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</si>
  <si>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</si>
  <si>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</si>
  <si>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</si>
  <si>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</si>
  <si>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</si>
  <si>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</si>
  <si>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</si>
  <si>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</si>
  <si>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</si>
  <si>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</si>
  <si>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</si>
  <si>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</si>
  <si>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</si>
  <si>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</si>
  <si>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</si>
  <si>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</si>
  <si>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</si>
  <si>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</si>
  <si>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</si>
  <si>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</si>
  <si>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</si>
  <si>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</si>
  <si>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</si>
  <si>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</si>
  <si>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</si>
  <si>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</si>
  <si>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</si>
  <si>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</si>
  <si>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</si>
  <si>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</si>
  <si>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</si>
  <si>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</si>
  <si>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</si>
  <si>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</si>
  <si>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</si>
  <si>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</si>
  <si>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</si>
  <si>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</si>
  <si>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</si>
  <si>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</si>
  <si>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</si>
  <si>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</si>
  <si>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</si>
  <si>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</si>
  <si>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</si>
  <si>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</si>
  <si>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</si>
  <si>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</si>
  <si>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</si>
  <si>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</si>
  <si>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</si>
  <si>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</si>
  <si>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</si>
  <si>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</si>
  <si>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</si>
  <si>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</si>
  <si>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</si>
  <si>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</si>
  <si>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</si>
  <si>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</si>
  <si>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</si>
  <si>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</si>
  <si>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</si>
  <si>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</si>
  <si>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</si>
  <si>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</si>
  <si>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</si>
  <si>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</si>
  <si>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</si>
  <si>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</si>
  <si>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</si>
  <si>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</si>
  <si>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</si>
  <si>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</si>
  <si>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</si>
  <si>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</si>
  <si>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</si>
  <si>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</si>
  <si>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</si>
  <si>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</si>
  <si>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</si>
  <si>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</si>
  <si>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</si>
  <si>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</si>
  <si>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</si>
  <si>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</si>
  <si>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</si>
  <si>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</si>
  <si>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</si>
  <si>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</si>
  <si>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</si>
  <si>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</si>
  <si>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</si>
  <si>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</si>
  <si>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</si>
  <si>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</si>
  <si>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</si>
  <si>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</si>
  <si>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</si>
  <si>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</si>
  <si>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</si>
  <si>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</si>
  <si>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</si>
  <si>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</si>
  <si>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</si>
  <si>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</si>
  <si>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</si>
  <si>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</si>
  <si>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</si>
  <si>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</si>
  <si>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</si>
  <si>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</si>
  <si>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</si>
  <si>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</si>
  <si>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</si>
  <si>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</si>
  <si>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</si>
  <si>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</si>
  <si>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</si>
  <si>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</si>
  <si>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</si>
  <si>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</si>
  <si>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</si>
  <si>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</si>
  <si>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</si>
  <si>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</si>
  <si>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</si>
  <si>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</si>
  <si>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</si>
  <si>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</si>
  <si>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</si>
  <si>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</si>
  <si>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</si>
  <si>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</si>
  <si>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</si>
  <si>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</si>
  <si>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</si>
  <si>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</si>
  <si>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</si>
  <si>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</si>
  <si>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</si>
  <si>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</si>
  <si>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</si>
  <si>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</si>
  <si>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</si>
  <si>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</si>
  <si>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</si>
  <si>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</si>
  <si>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</si>
  <si>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</si>
  <si>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</si>
  <si>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</si>
  <si>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</si>
  <si>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</si>
  <si>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</si>
  <si>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</si>
  <si>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</si>
  <si>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</si>
  <si>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</si>
  <si>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</si>
  <si>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</si>
  <si>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</si>
  <si>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</si>
  <si>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</si>
  <si>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</si>
  <si>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</si>
  <si>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</si>
  <si>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</si>
  <si>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</si>
  <si>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</si>
  <si>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</si>
  <si>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</si>
  <si>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</si>
  <si>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</si>
  <si>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</si>
  <si>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</si>
  <si>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</si>
  <si>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</si>
  <si>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</si>
  <si>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</si>
  <si>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</si>
  <si>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</si>
  <si>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</si>
  <si>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</si>
  <si>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</si>
  <si>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</si>
  <si>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</si>
  <si>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</si>
  <si>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</si>
  <si>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</si>
  <si>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</si>
  <si>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</si>
  <si>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</si>
  <si>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</si>
  <si>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</si>
  <si>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</si>
  <si>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</si>
  <si>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</si>
  <si>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</si>
  <si>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</si>
  <si>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</si>
  <si>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</si>
  <si>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</si>
  <si>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</si>
  <si>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</si>
  <si>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</si>
  <si>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</si>
  <si>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</si>
  <si>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</si>
  <si>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</si>
  <si>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</si>
  <si>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</si>
  <si>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</si>
  <si>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</si>
  <si>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</si>
  <si>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</si>
  <si>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</si>
  <si>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</si>
  <si>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</si>
  <si>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</si>
  <si>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</si>
  <si>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</si>
  <si>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</si>
  <si>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</si>
  <si>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</si>
  <si>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</si>
  <si>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</si>
  <si>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</si>
  <si>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</si>
  <si>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</si>
  <si>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</si>
  <si>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</si>
  <si>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</si>
  <si>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</si>
  <si>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</si>
  <si>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</si>
  <si>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</si>
  <si>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</si>
  <si>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</si>
  <si>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</si>
  <si>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</si>
  <si>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</si>
  <si>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</si>
  <si>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</si>
  <si>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</si>
  <si>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</si>
  <si>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</si>
  <si>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</si>
  <si>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</si>
  <si>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</si>
  <si>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</si>
  <si>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</si>
  <si>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</si>
  <si>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</si>
  <si>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</si>
  <si>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</si>
  <si>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</si>
  <si>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</si>
  <si>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</si>
  <si>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</si>
  <si>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</si>
  <si>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</si>
  <si>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</si>
  <si>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</si>
  <si>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</si>
  <si>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</si>
  <si>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</si>
  <si>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</si>
  <si>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</si>
  <si>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</si>
  <si>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</si>
  <si>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</si>
  <si>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</si>
  <si>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</si>
  <si>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</si>
  <si>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</si>
  <si>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</si>
  <si>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</si>
  <si>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</si>
  <si>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</si>
  <si>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</si>
  <si>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</si>
  <si>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</si>
  <si>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</si>
  <si>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</si>
  <si>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</si>
  <si>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</si>
  <si>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</si>
  <si>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</si>
  <si>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</si>
  <si>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</si>
  <si>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</si>
  <si>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</si>
  <si>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</si>
  <si>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</si>
  <si>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</si>
  <si>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</si>
  <si>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</si>
  <si>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</si>
  <si>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</si>
  <si>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</si>
  <si>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</si>
  <si>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</si>
  <si>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</si>
  <si>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</si>
  <si>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</si>
  <si>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</si>
  <si>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</si>
  <si>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</si>
  <si>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</si>
  <si>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</si>
  <si>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</si>
  <si>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</si>
  <si>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</si>
  <si>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</si>
  <si>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</si>
  <si>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</si>
  <si>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</si>
  <si>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</si>
  <si>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</si>
  <si>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</si>
  <si>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</si>
  <si>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</si>
  <si>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</si>
  <si>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</si>
  <si>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</si>
  <si>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</si>
  <si>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</si>
  <si>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</si>
  <si>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</si>
  <si>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</si>
  <si>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</si>
  <si>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</si>
  <si>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</si>
  <si>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</si>
  <si>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</si>
  <si>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</si>
  <si>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</si>
  <si>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</si>
  <si>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</si>
  <si>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</si>
  <si>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</si>
  <si>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</si>
  <si>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</si>
  <si>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</si>
  <si>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</si>
  <si>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</si>
  <si>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</si>
  <si>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</si>
  <si>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</si>
  <si>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</si>
  <si>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</si>
  <si>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</si>
  <si>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</si>
  <si>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</si>
  <si>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</si>
  <si>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</si>
  <si>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</si>
  <si>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</si>
  <si>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</si>
  <si>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</si>
  <si>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</si>
  <si>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</si>
  <si>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</si>
  <si>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</si>
  <si>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</si>
  <si>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</si>
  <si>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</si>
  <si>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FACTURE SIMPLE AVEC REDUCTION COMMERCIALE</t>
  </si>
  <si>
    <t>COMPTABILITE DU FOURNISSEUR</t>
  </si>
  <si>
    <t>Libellé</t>
  </si>
  <si>
    <t>COMPTABILITE DU CLIENT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</si>
  <si>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</si>
  <si>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</si>
  <si>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</si>
  <si>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</si>
  <si>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</si>
  <si>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</si>
  <si>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</si>
  <si>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</si>
  <si>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</si>
  <si>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</si>
  <si>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</si>
  <si>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</si>
  <si>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</si>
  <si>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</si>
  <si>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</si>
  <si>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</si>
  <si>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</si>
  <si>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</si>
  <si>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>TVA déductible</t>
  </si>
  <si>
    <t>Créances Clients</t>
  </si>
  <si>
    <t>Banque</t>
  </si>
  <si>
    <t xml:space="preserve">Résultat </t>
  </si>
  <si>
    <t>COMPTE DE RESULTAT</t>
  </si>
  <si>
    <t>Créances clients</t>
  </si>
  <si>
    <t>Tva collectée</t>
  </si>
  <si>
    <r>
      <t xml:space="preserve">Zones de saisie </t>
    </r>
    <r>
      <rPr>
        <b/>
        <sz val="12"/>
        <color theme="1"/>
        <rFont val="Wingdings"/>
        <charset val="2"/>
      </rPr>
      <t>ð</t>
    </r>
  </si>
  <si>
    <t>Lampes</t>
  </si>
  <si>
    <t>FACTURE D'AVOIR POUR RETOUR DE MARCHANDISES</t>
  </si>
  <si>
    <t xml:space="preserve">Avoir </t>
  </si>
  <si>
    <t>MONTANT TTC A VOTRE CREDIT</t>
  </si>
  <si>
    <t>FACTURE D'AVOIR  RRR APRES FACTURE INITIALE</t>
  </si>
  <si>
    <t xml:space="preserve">Remise, Rabais, Ristourne </t>
  </si>
  <si>
    <t>Base</t>
  </si>
  <si>
    <t>Taux</t>
  </si>
  <si>
    <t>Justification</t>
  </si>
  <si>
    <t>Bordereau de saisie - Société "ALPES-DECO"</t>
  </si>
  <si>
    <t>ALPES-DECO
Facture VT-159</t>
  </si>
  <si>
    <t>Restaurant du Lac
Facture VT-159</t>
  </si>
  <si>
    <t>Bordereau de saisie - Restaurant du Lac</t>
  </si>
  <si>
    <t>Restaurant du Lac
Facture AV-026</t>
  </si>
  <si>
    <t>Restaurant du Lac
Facture AV-027</t>
  </si>
  <si>
    <t>ALPES-DECO
Facture AV-026</t>
  </si>
  <si>
    <t>ALPES-DECO
Facture AV-027</t>
  </si>
  <si>
    <t>RRR sur ventes de marchandises</t>
  </si>
  <si>
    <t>RRR sur achats de marchandises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</si>
</sst>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C]d\ mmmm\ yyyy;@"/>
    <numFmt numFmtId="165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1"/>
      <name val="Wingdings"/>
      <charset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28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4" xfId="3" applyFont="1" applyFill="1" applyBorder="1"/>
    <xf numFmtId="0" fontId="6" fillId="2" borderId="18" xfId="3" applyFont="1" applyFill="1" applyBorder="1"/>
    <xf numFmtId="0" fontId="6" fillId="0" borderId="13" xfId="4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6" fillId="2" borderId="20" xfId="4" applyFont="1" applyFill="1" applyBorder="1"/>
    <xf numFmtId="0" fontId="6" fillId="2" borderId="24" xfId="3" applyFont="1" applyFill="1" applyBorder="1"/>
    <xf numFmtId="2" fontId="6" fillId="4" borderId="25" xfId="3" applyNumberFormat="1" applyFont="1" applyFill="1" applyBorder="1" applyAlignment="1" applyProtection="1">
      <alignment horizontal="center"/>
      <protection locked="0"/>
    </xf>
    <xf numFmtId="0" fontId="6" fillId="4" borderId="25" xfId="4" applyFont="1" applyFill="1" applyBorder="1" applyAlignment="1" applyProtection="1">
      <alignment horizontal="center"/>
      <protection locked="0"/>
    </xf>
    <xf numFmtId="43" fontId="6" fillId="2" borderId="31" xfId="1" applyFont="1" applyFill="1" applyBorder="1" applyAlignment="1"/>
    <xf numFmtId="0" fontId="6" fillId="0" borderId="20" xfId="4" applyFont="1" applyBorder="1" applyAlignment="1">
      <alignment horizontal="left"/>
    </xf>
    <xf numFmtId="9" fontId="6" fillId="2" borderId="6" xfId="4" applyNumberFormat="1" applyFont="1" applyFill="1" applyBorder="1" applyAlignment="1">
      <alignment horizontal="left"/>
    </xf>
    <xf numFmtId="9" fontId="6" fillId="2" borderId="7" xfId="4" applyNumberFormat="1" applyFont="1" applyFill="1" applyBorder="1" applyAlignment="1">
      <alignment horizontal="left"/>
    </xf>
    <xf numFmtId="0" fontId="7" fillId="2" borderId="0" xfId="3" applyFont="1" applyFill="1" applyBorder="1" applyAlignment="1">
      <alignment horizontal="left" indent="7"/>
    </xf>
    <xf numFmtId="0" fontId="7" fillId="2" borderId="1" xfId="4" applyFont="1" applyFill="1" applyBorder="1" applyAlignment="1" applyProtection="1">
      <alignment horizontal="left" indent="7"/>
      <protection locked="0"/>
    </xf>
    <xf numFmtId="0" fontId="8" fillId="2" borderId="15" xfId="5" applyFont="1" applyFill="1" applyBorder="1" applyAlignment="1">
      <alignment horizontal="right"/>
    </xf>
    <xf numFmtId="43" fontId="6" fillId="2" borderId="35" xfId="1" applyFont="1" applyFill="1" applyBorder="1" applyAlignment="1"/>
    <xf numFmtId="43" fontId="7" fillId="2" borderId="11" xfId="1" applyFont="1" applyFill="1" applyBorder="1" applyAlignment="1"/>
    <xf numFmtId="43" fontId="7" fillId="2" borderId="11" xfId="1" applyFont="1" applyFill="1" applyBorder="1" applyAlignment="1" applyProtection="1">
      <protection locked="0"/>
    </xf>
    <xf numFmtId="43" fontId="6" fillId="2" borderId="36" xfId="1" applyFont="1" applyFill="1" applyBorder="1" applyAlignment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/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10" borderId="0" xfId="0" applyFont="1" applyFill="1" applyAlignment="1">
      <alignment horizontal="left"/>
    </xf>
    <xf numFmtId="0" fontId="7" fillId="1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1" borderId="0" xfId="0" applyFont="1" applyFill="1" applyAlignment="1">
      <alignment horizontal="left"/>
    </xf>
    <xf numFmtId="0" fontId="6" fillId="11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9" fillId="0" borderId="0" xfId="0" applyFont="1" applyFill="1" applyAlignment="1">
      <alignment horizontal="left" indent="1"/>
    </xf>
    <xf numFmtId="0" fontId="7" fillId="14" borderId="0" xfId="0" applyFont="1" applyFill="1" applyAlignment="1">
      <alignment horizontal="left"/>
    </xf>
    <xf numFmtId="0" fontId="7" fillId="14" borderId="0" xfId="0" applyFont="1" applyFill="1"/>
    <xf numFmtId="0" fontId="6" fillId="15" borderId="0" xfId="0" applyFont="1" applyFill="1" applyAlignment="1">
      <alignment horizontal="left"/>
    </xf>
    <xf numFmtId="0" fontId="6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9" borderId="0" xfId="0" applyFont="1" applyFill="1" applyAlignment="1">
      <alignment horizontal="left"/>
    </xf>
    <xf numFmtId="0" fontId="6" fillId="19" borderId="0" xfId="0" applyFont="1" applyFill="1"/>
    <xf numFmtId="0" fontId="7" fillId="20" borderId="0" xfId="0" applyFont="1" applyFill="1" applyAlignment="1">
      <alignment horizontal="left"/>
    </xf>
    <xf numFmtId="0" fontId="7" fillId="20" borderId="0" xfId="0" applyFont="1" applyFill="1"/>
    <xf numFmtId="0" fontId="6" fillId="8" borderId="0" xfId="0" applyFont="1" applyFill="1" applyAlignment="1">
      <alignment horizontal="left"/>
    </xf>
    <xf numFmtId="0" fontId="6" fillId="8" borderId="0" xfId="0" applyFont="1" applyFill="1"/>
    <xf numFmtId="0" fontId="7" fillId="8" borderId="0" xfId="0" applyFont="1" applyFill="1" applyAlignment="1">
      <alignment horizontal="left" indent="1"/>
    </xf>
    <xf numFmtId="0" fontId="7" fillId="17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1" borderId="17" xfId="0" applyFont="1" applyFill="1" applyBorder="1" applyAlignment="1" applyProtection="1">
      <alignment horizontal="center" vertical="center"/>
    </xf>
    <xf numFmtId="0" fontId="7" fillId="21" borderId="4" xfId="0" applyFont="1" applyFill="1" applyBorder="1" applyAlignment="1" applyProtection="1">
      <alignment horizontal="center" vertical="center"/>
    </xf>
    <xf numFmtId="0" fontId="7" fillId="21" borderId="37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4" borderId="39" xfId="0" applyFont="1" applyFill="1" applyBorder="1" applyAlignment="1" applyProtection="1">
      <alignment horizontal="center" vertical="center"/>
      <protection locked="0"/>
    </xf>
    <xf numFmtId="0" fontId="7" fillId="21" borderId="28" xfId="3" applyFont="1" applyFill="1" applyBorder="1" applyAlignment="1">
      <alignment horizontal="center"/>
    </xf>
    <xf numFmtId="2" fontId="7" fillId="21" borderId="29" xfId="3" applyNumberFormat="1" applyFont="1" applyFill="1" applyBorder="1" applyAlignment="1" applyProtection="1">
      <alignment horizontal="center"/>
      <protection locked="0"/>
    </xf>
    <xf numFmtId="0" fontId="7" fillId="21" borderId="29" xfId="4" applyFont="1" applyFill="1" applyBorder="1" applyAlignment="1" applyProtection="1">
      <alignment horizontal="center"/>
      <protection locked="0"/>
    </xf>
    <xf numFmtId="0" fontId="7" fillId="21" borderId="29" xfId="3" applyFont="1" applyFill="1" applyBorder="1" applyAlignment="1">
      <alignment horizontal="center"/>
    </xf>
    <xf numFmtId="16" fontId="7" fillId="21" borderId="30" xfId="3" applyNumberFormat="1" applyFont="1" applyFill="1" applyBorder="1" applyAlignment="1">
      <alignment horizontal="center"/>
    </xf>
    <xf numFmtId="0" fontId="6" fillId="0" borderId="39" xfId="0" applyFont="1" applyFill="1" applyBorder="1" applyAlignment="1" applyProtection="1">
      <alignment horizontal="left" vertical="center" wrapText="1"/>
    </xf>
    <xf numFmtId="0" fontId="7" fillId="5" borderId="34" xfId="0" applyFont="1" applyFill="1" applyBorder="1" applyAlignment="1" applyProtection="1">
      <alignment horizontal="center" vertical="center"/>
    </xf>
    <xf numFmtId="14" fontId="6" fillId="4" borderId="20" xfId="0" applyNumberFormat="1" applyFont="1" applyFill="1" applyBorder="1" applyAlignment="1" applyProtection="1">
      <alignment horizontal="center" vertical="top"/>
      <protection locked="0"/>
    </xf>
    <xf numFmtId="0" fontId="6" fillId="4" borderId="40" xfId="0" applyFont="1" applyFill="1" applyBorder="1" applyAlignment="1" applyProtection="1">
      <alignment horizontal="center" vertical="top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left" vertical="center" wrapText="1"/>
    </xf>
    <xf numFmtId="4" fontId="7" fillId="0" borderId="32" xfId="0" applyNumberFormat="1" applyFont="1" applyBorder="1" applyAlignment="1" applyProtection="1">
      <alignment vertical="center"/>
    </xf>
    <xf numFmtId="4" fontId="7" fillId="0" borderId="43" xfId="0" applyNumberFormat="1" applyFont="1" applyFill="1" applyBorder="1" applyAlignment="1" applyProtection="1">
      <alignment vertical="center" wrapText="1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20" xfId="0" applyFont="1" applyBorder="1"/>
    <xf numFmtId="0" fontId="7" fillId="0" borderId="0" xfId="0" applyFont="1" applyBorder="1"/>
    <xf numFmtId="0" fontId="7" fillId="0" borderId="26" xfId="0" applyFont="1" applyBorder="1"/>
    <xf numFmtId="0" fontId="6" fillId="0" borderId="20" xfId="0" applyFont="1" applyBorder="1"/>
    <xf numFmtId="0" fontId="6" fillId="0" borderId="0" xfId="0" applyFont="1" applyBorder="1"/>
    <xf numFmtId="0" fontId="6" fillId="0" borderId="26" xfId="0" applyFont="1" applyBorder="1"/>
    <xf numFmtId="0" fontId="6" fillId="0" borderId="15" xfId="0" applyFont="1" applyBorder="1"/>
    <xf numFmtId="0" fontId="6" fillId="0" borderId="1" xfId="0" applyFont="1" applyBorder="1"/>
    <xf numFmtId="0" fontId="6" fillId="0" borderId="22" xfId="0" applyFont="1" applyBorder="1"/>
    <xf numFmtId="0" fontId="8" fillId="6" borderId="32" xfId="0" applyFont="1" applyFill="1" applyBorder="1" applyAlignment="1">
      <alignment horizontal="center"/>
    </xf>
    <xf numFmtId="4" fontId="5" fillId="0" borderId="14" xfId="0" applyNumberFormat="1" applyFont="1" applyBorder="1"/>
    <xf numFmtId="4" fontId="5" fillId="0" borderId="26" xfId="0" applyNumberFormat="1" applyFont="1" applyBorder="1"/>
    <xf numFmtId="0" fontId="5" fillId="0" borderId="26" xfId="0" applyFont="1" applyBorder="1"/>
    <xf numFmtId="4" fontId="5" fillId="0" borderId="38" xfId="0" applyNumberFormat="1" applyFont="1" applyBorder="1"/>
    <xf numFmtId="4" fontId="5" fillId="0" borderId="36" xfId="0" applyNumberFormat="1" applyFont="1" applyBorder="1"/>
    <xf numFmtId="0" fontId="8" fillId="6" borderId="21" xfId="0" applyFont="1" applyFill="1" applyBorder="1" applyAlignment="1">
      <alignment horizontal="center"/>
    </xf>
    <xf numFmtId="4" fontId="5" fillId="0" borderId="46" xfId="0" applyNumberFormat="1" applyFont="1" applyBorder="1"/>
    <xf numFmtId="0" fontId="5" fillId="0" borderId="46" xfId="0" applyFont="1" applyBorder="1" applyAlignment="1">
      <alignment horizontal="center"/>
    </xf>
    <xf numFmtId="0" fontId="5" fillId="0" borderId="14" xfId="0" applyFont="1" applyBorder="1"/>
    <xf numFmtId="0" fontId="5" fillId="0" borderId="38" xfId="0" applyFont="1" applyBorder="1" applyAlignment="1">
      <alignment horizontal="center"/>
    </xf>
    <xf numFmtId="4" fontId="8" fillId="0" borderId="30" xfId="0" applyNumberFormat="1" applyFont="1" applyBorder="1"/>
    <xf numFmtId="4" fontId="8" fillId="0" borderId="28" xfId="0" applyNumberFormat="1" applyFont="1" applyBorder="1"/>
    <xf numFmtId="0" fontId="6" fillId="0" borderId="0" xfId="4" applyFont="1"/>
    <xf numFmtId="4" fontId="6" fillId="0" borderId="42" xfId="4" applyNumberFormat="1" applyFont="1" applyBorder="1"/>
    <xf numFmtId="4" fontId="6" fillId="0" borderId="36" xfId="4" applyNumberFormat="1" applyFont="1" applyBorder="1"/>
    <xf numFmtId="0" fontId="6" fillId="0" borderId="39" xfId="4" applyFont="1" applyBorder="1"/>
    <xf numFmtId="4" fontId="6" fillId="0" borderId="0" xfId="4" applyNumberFormat="1" applyFont="1" applyBorder="1" applyAlignment="1">
      <alignment horizontal="left"/>
    </xf>
    <xf numFmtId="0" fontId="6" fillId="0" borderId="20" xfId="4" applyFont="1" applyBorder="1"/>
    <xf numFmtId="0" fontId="6" fillId="0" borderId="0" xfId="4" applyFont="1" applyBorder="1"/>
    <xf numFmtId="4" fontId="6" fillId="0" borderId="25" xfId="4" applyNumberFormat="1" applyFont="1" applyBorder="1"/>
    <xf numFmtId="0" fontId="6" fillId="0" borderId="47" xfId="4" applyFont="1" applyBorder="1" applyAlignment="1">
      <alignment horizontal="left" vertical="top" wrapText="1"/>
    </xf>
    <xf numFmtId="0" fontId="6" fillId="0" borderId="12" xfId="4" applyFont="1" applyBorder="1" applyAlignment="1">
      <alignment vertical="top"/>
    </xf>
    <xf numFmtId="4" fontId="6" fillId="0" borderId="48" xfId="4" applyNumberFormat="1" applyFont="1" applyBorder="1"/>
    <xf numFmtId="0" fontId="6" fillId="0" borderId="51" xfId="4" applyFont="1" applyBorder="1" applyAlignment="1">
      <alignment vertical="top"/>
    </xf>
    <xf numFmtId="4" fontId="6" fillId="0" borderId="52" xfId="4" applyNumberFormat="1" applyFont="1" applyBorder="1"/>
    <xf numFmtId="0" fontId="7" fillId="0" borderId="15" xfId="4" applyFont="1" applyBorder="1" applyAlignment="1">
      <alignment horizontal="center"/>
    </xf>
    <xf numFmtId="4" fontId="7" fillId="0" borderId="9" xfId="4" applyNumberFormat="1" applyFont="1" applyBorder="1"/>
    <xf numFmtId="4" fontId="7" fillId="0" borderId="50" xfId="4" applyNumberFormat="1" applyFont="1" applyBorder="1" applyAlignment="1">
      <alignment horizontal="center"/>
    </xf>
    <xf numFmtId="4" fontId="7" fillId="0" borderId="32" xfId="4" applyNumberFormat="1" applyFont="1" applyBorder="1"/>
    <xf numFmtId="0" fontId="7" fillId="0" borderId="15" xfId="4" applyFont="1" applyBorder="1"/>
    <xf numFmtId="4" fontId="7" fillId="0" borderId="49" xfId="4" applyNumberFormat="1" applyFont="1" applyBorder="1"/>
    <xf numFmtId="4" fontId="7" fillId="0" borderId="1" xfId="4" applyNumberFormat="1" applyFont="1" applyBorder="1"/>
    <xf numFmtId="4" fontId="7" fillId="0" borderId="22" xfId="4" applyNumberFormat="1" applyFont="1" applyBorder="1"/>
    <xf numFmtId="0" fontId="7" fillId="0" borderId="33" xfId="4" applyFont="1" applyBorder="1"/>
    <xf numFmtId="0" fontId="7" fillId="0" borderId="10" xfId="4" applyFont="1" applyBorder="1"/>
    <xf numFmtId="0" fontId="7" fillId="0" borderId="1" xfId="4" applyFont="1" applyBorder="1"/>
    <xf numFmtId="4" fontId="6" fillId="0" borderId="31" xfId="4" applyNumberFormat="1" applyFont="1" applyBorder="1"/>
    <xf numFmtId="0" fontId="7" fillId="0" borderId="12" xfId="4" applyFont="1" applyBorder="1" applyAlignment="1">
      <alignment horizontal="center"/>
    </xf>
    <xf numFmtId="4" fontId="7" fillId="0" borderId="48" xfId="4" applyNumberFormat="1" applyFont="1" applyBorder="1"/>
    <xf numFmtId="4" fontId="7" fillId="0" borderId="52" xfId="4" applyNumberFormat="1" applyFont="1" applyBorder="1"/>
    <xf numFmtId="0" fontId="7" fillId="0" borderId="13" xfId="4" applyFont="1" applyBorder="1" applyAlignment="1">
      <alignment horizontal="center"/>
    </xf>
    <xf numFmtId="0" fontId="5" fillId="4" borderId="1" xfId="5" applyFont="1" applyFill="1" applyBorder="1" applyAlignment="1" applyProtection="1">
      <alignment horizontal="center"/>
      <protection locked="0"/>
    </xf>
    <xf numFmtId="165" fontId="6" fillId="4" borderId="25" xfId="1" applyNumberFormat="1" applyFont="1" applyFill="1" applyBorder="1" applyAlignment="1" applyProtection="1">
      <alignment horizontal="center" vertical="center"/>
      <protection locked="0"/>
    </xf>
    <xf numFmtId="10" fontId="6" fillId="4" borderId="5" xfId="2" applyNumberFormat="1" applyFont="1" applyFill="1" applyBorder="1" applyAlignment="1" applyProtection="1">
      <alignment horizontal="center"/>
      <protection locked="0"/>
    </xf>
    <xf numFmtId="43" fontId="6" fillId="4" borderId="31" xfId="1" applyFont="1" applyFill="1" applyBorder="1" applyAlignment="1" applyProtection="1">
      <protection locked="0"/>
    </xf>
    <xf numFmtId="10" fontId="6" fillId="4" borderId="5" xfId="3" applyNumberFormat="1" applyFont="1" applyFill="1" applyBorder="1" applyAlignment="1" applyProtection="1">
      <alignment horizontal="center"/>
      <protection locked="0"/>
    </xf>
    <xf numFmtId="0" fontId="5" fillId="4" borderId="11" xfId="0" applyFont="1" applyFill="1" applyBorder="1"/>
    <xf numFmtId="0" fontId="8" fillId="0" borderId="0" xfId="0" applyFont="1" applyAlignment="1">
      <alignment horizontal="right"/>
    </xf>
    <xf numFmtId="4" fontId="6" fillId="4" borderId="41" xfId="0" applyNumberFormat="1" applyFont="1" applyFill="1" applyBorder="1" applyAlignment="1" applyProtection="1">
      <alignment vertical="center"/>
      <protection locked="0"/>
    </xf>
    <xf numFmtId="4" fontId="6" fillId="4" borderId="42" xfId="0" applyNumberFormat="1" applyFont="1" applyFill="1" applyBorder="1" applyAlignment="1" applyProtection="1">
      <alignment vertical="center"/>
      <protection locked="0"/>
    </xf>
    <xf numFmtId="4" fontId="6" fillId="4" borderId="25" xfId="0" applyNumberFormat="1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/>
    </xf>
    <xf numFmtId="14" fontId="6" fillId="4" borderId="53" xfId="0" applyNumberFormat="1" applyFont="1" applyFill="1" applyBorder="1" applyAlignment="1" applyProtection="1">
      <alignment horizontal="center" vertical="top"/>
      <protection locked="0"/>
    </xf>
    <xf numFmtId="16" fontId="5" fillId="4" borderId="1" xfId="5" applyNumberFormat="1" applyFont="1" applyFill="1" applyBorder="1" applyAlignment="1" applyProtection="1">
      <alignment horizontal="center"/>
      <protection locked="0"/>
    </xf>
    <xf numFmtId="0" fontId="6" fillId="4" borderId="39" xfId="0" applyFont="1" applyFill="1" applyBorder="1" applyAlignment="1" applyProtection="1">
      <alignment horizontal="center" vertical="top"/>
      <protection locked="0"/>
    </xf>
    <xf numFmtId="0" fontId="6" fillId="0" borderId="41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left" vertical="center" wrapText="1"/>
    </xf>
    <xf numFmtId="0" fontId="6" fillId="0" borderId="25" xfId="0" applyFont="1" applyFill="1" applyBorder="1" applyAlignment="1" applyProtection="1">
      <alignment horizontal="left" vertical="center" wrapText="1"/>
    </xf>
    <xf numFmtId="4" fontId="6" fillId="4" borderId="26" xfId="0" applyNumberFormat="1" applyFont="1" applyFill="1" applyBorder="1" applyAlignment="1" applyProtection="1">
      <alignment vertical="center"/>
      <protection locked="0"/>
    </xf>
    <xf numFmtId="0" fontId="7" fillId="21" borderId="48" xfId="0" applyFont="1" applyFill="1" applyBorder="1" applyAlignment="1" applyProtection="1">
      <alignment horizontal="center" vertical="center"/>
    </xf>
    <xf numFmtId="4" fontId="7" fillId="0" borderId="58" xfId="0" applyNumberFormat="1" applyFont="1" applyBorder="1" applyAlignment="1" applyProtection="1">
      <alignment vertical="center"/>
    </xf>
    <xf numFmtId="4" fontId="7" fillId="0" borderId="44" xfId="0" applyNumberFormat="1" applyFont="1" applyFill="1" applyBorder="1" applyAlignment="1" applyProtection="1">
      <alignment vertical="center" wrapText="1"/>
    </xf>
    <xf numFmtId="4" fontId="7" fillId="0" borderId="45" xfId="0" applyNumberFormat="1" applyFont="1" applyFill="1" applyBorder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Border="1"/>
    <xf numFmtId="4" fontId="7" fillId="0" borderId="11" xfId="0" applyNumberFormat="1" applyFont="1" applyFill="1" applyBorder="1" applyAlignment="1" applyProtection="1">
      <alignment vertical="center" wrapText="1"/>
    </xf>
    <xf numFmtId="4" fontId="7" fillId="0" borderId="16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4" fontId="5" fillId="0" borderId="52" xfId="0" applyNumberFormat="1" applyFont="1" applyBorder="1"/>
    <xf numFmtId="0" fontId="5" fillId="0" borderId="13" xfId="0" applyFont="1" applyBorder="1"/>
    <xf numFmtId="0" fontId="5" fillId="0" borderId="0" xfId="0" applyFont="1" applyBorder="1"/>
    <xf numFmtId="0" fontId="8" fillId="6" borderId="60" xfId="0" applyFont="1" applyFill="1" applyBorder="1" applyAlignment="1">
      <alignment horizontal="center"/>
    </xf>
    <xf numFmtId="4" fontId="5" fillId="0" borderId="61" xfId="0" applyNumberFormat="1" applyFont="1" applyBorder="1"/>
    <xf numFmtId="4" fontId="5" fillId="0" borderId="62" xfId="0" applyNumberFormat="1" applyFont="1" applyBorder="1"/>
    <xf numFmtId="4" fontId="5" fillId="0" borderId="63" xfId="0" applyNumberFormat="1" applyFont="1" applyBorder="1"/>
    <xf numFmtId="4" fontId="5" fillId="0" borderId="55" xfId="0" applyNumberFormat="1" applyFont="1" applyBorder="1"/>
    <xf numFmtId="0" fontId="5" fillId="4" borderId="2" xfId="5" applyFont="1" applyFill="1" applyBorder="1" applyAlignment="1" applyProtection="1">
      <alignment horizontal="center"/>
      <protection locked="0"/>
    </xf>
    <xf numFmtId="0" fontId="5" fillId="4" borderId="3" xfId="5" applyFont="1" applyFill="1" applyBorder="1" applyAlignment="1" applyProtection="1">
      <alignment horizontal="center"/>
      <protection locked="0"/>
    </xf>
    <xf numFmtId="0" fontId="8" fillId="0" borderId="16" xfId="5" applyFont="1" applyBorder="1" applyAlignment="1">
      <alignment horizontal="right"/>
    </xf>
    <xf numFmtId="0" fontId="8" fillId="0" borderId="2" xfId="5" applyFont="1" applyBorder="1" applyAlignment="1">
      <alignment horizontal="right"/>
    </xf>
    <xf numFmtId="0" fontId="7" fillId="4" borderId="0" xfId="3" applyFont="1" applyFill="1" applyBorder="1" applyAlignment="1" applyProtection="1">
      <alignment horizontal="left"/>
      <protection locked="0"/>
    </xf>
    <xf numFmtId="0" fontId="7" fillId="4" borderId="26" xfId="3" applyFont="1" applyFill="1" applyBorder="1" applyAlignment="1" applyProtection="1">
      <alignment horizontal="left"/>
      <protection locked="0"/>
    </xf>
    <xf numFmtId="0" fontId="8" fillId="3" borderId="1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4" fontId="5" fillId="4" borderId="1" xfId="0" applyNumberFormat="1" applyFont="1" applyFill="1" applyBorder="1" applyAlignment="1" applyProtection="1">
      <alignment horizontal="left"/>
      <protection locked="0"/>
    </xf>
    <xf numFmtId="164" fontId="5" fillId="4" borderId="22" xfId="0" applyNumberFormat="1" applyFont="1" applyFill="1" applyBorder="1" applyAlignment="1" applyProtection="1">
      <alignment horizontal="left"/>
      <protection locked="0"/>
    </xf>
    <xf numFmtId="0" fontId="7" fillId="0" borderId="19" xfId="4" applyFont="1" applyBorder="1" applyAlignment="1">
      <alignment horizontal="left"/>
    </xf>
    <xf numFmtId="0" fontId="7" fillId="0" borderId="8" xfId="4" applyFont="1" applyBorder="1" applyAlignment="1">
      <alignment horizontal="left"/>
    </xf>
    <xf numFmtId="0" fontId="6" fillId="0" borderId="19" xfId="4" applyFont="1" applyBorder="1" applyAlignment="1">
      <alignment horizontal="left"/>
    </xf>
    <xf numFmtId="0" fontId="6" fillId="0" borderId="8" xfId="4" applyFont="1" applyBorder="1" applyAlignment="1">
      <alignment horizontal="left"/>
    </xf>
    <xf numFmtId="0" fontId="6" fillId="0" borderId="7" xfId="4" applyFont="1" applyBorder="1" applyAlignment="1">
      <alignment horizontal="left"/>
    </xf>
    <xf numFmtId="0" fontId="7" fillId="2" borderId="33" xfId="3" applyFont="1" applyFill="1" applyBorder="1" applyAlignment="1">
      <alignment horizontal="left"/>
    </xf>
    <xf numFmtId="0" fontId="7" fillId="2" borderId="34" xfId="3" applyFont="1" applyFill="1" applyBorder="1" applyAlignment="1">
      <alignment horizontal="left"/>
    </xf>
    <xf numFmtId="0" fontId="6" fillId="2" borderId="19" xfId="3" applyFont="1" applyFill="1" applyBorder="1" applyAlignment="1">
      <alignment horizontal="left"/>
    </xf>
    <xf numFmtId="0" fontId="6" fillId="2" borderId="8" xfId="3" applyFont="1" applyFill="1" applyBorder="1" applyAlignment="1">
      <alignment horizontal="left"/>
    </xf>
    <xf numFmtId="0" fontId="6" fillId="2" borderId="7" xfId="3" applyFont="1" applyFill="1" applyBorder="1" applyAlignment="1">
      <alignment horizontal="left"/>
    </xf>
    <xf numFmtId="2" fontId="6" fillId="2" borderId="6" xfId="3" applyNumberFormat="1" applyFont="1" applyFill="1" applyBorder="1" applyAlignment="1">
      <alignment horizontal="center"/>
    </xf>
    <xf numFmtId="2" fontId="6" fillId="2" borderId="7" xfId="3" applyNumberFormat="1" applyFont="1" applyFill="1" applyBorder="1" applyAlignment="1">
      <alignment horizontal="center"/>
    </xf>
    <xf numFmtId="0" fontId="7" fillId="2" borderId="19" xfId="3" applyFont="1" applyFill="1" applyBorder="1" applyAlignment="1">
      <alignment horizontal="left"/>
    </xf>
    <xf numFmtId="0" fontId="7" fillId="2" borderId="8" xfId="3" applyFont="1" applyFill="1" applyBorder="1" applyAlignment="1">
      <alignment horizontal="left"/>
    </xf>
    <xf numFmtId="0" fontId="7" fillId="4" borderId="12" xfId="4" applyFont="1" applyFill="1" applyBorder="1" applyAlignment="1" applyProtection="1">
      <alignment horizontal="center"/>
      <protection locked="0"/>
    </xf>
    <xf numFmtId="0" fontId="7" fillId="4" borderId="13" xfId="4" applyFont="1" applyFill="1" applyBorder="1" applyAlignment="1" applyProtection="1">
      <alignment horizontal="center"/>
      <protection locked="0"/>
    </xf>
    <xf numFmtId="0" fontId="7" fillId="21" borderId="16" xfId="3" applyFont="1" applyFill="1" applyBorder="1" applyAlignment="1">
      <alignment horizontal="center"/>
    </xf>
    <xf numFmtId="0" fontId="7" fillId="21" borderId="54" xfId="3" applyFont="1" applyFill="1" applyBorder="1" applyAlignment="1">
      <alignment horizontal="center"/>
    </xf>
    <xf numFmtId="0" fontId="6" fillId="2" borderId="46" xfId="3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/>
    </xf>
    <xf numFmtId="0" fontId="6" fillId="4" borderId="48" xfId="3" applyFont="1" applyFill="1" applyBorder="1" applyAlignment="1" applyProtection="1">
      <alignment horizontal="center" vertical="center" wrapText="1"/>
      <protection locked="0"/>
    </xf>
    <xf numFmtId="0" fontId="6" fillId="4" borderId="25" xfId="3" applyFont="1" applyFill="1" applyBorder="1" applyAlignment="1" applyProtection="1">
      <alignment horizontal="center" vertical="center" wrapText="1"/>
      <protection locked="0"/>
    </xf>
    <xf numFmtId="4" fontId="6" fillId="4" borderId="48" xfId="4" applyNumberFormat="1" applyFont="1" applyFill="1" applyBorder="1" applyAlignment="1" applyProtection="1">
      <alignment horizontal="center" vertical="center"/>
      <protection locked="0"/>
    </xf>
    <xf numFmtId="4" fontId="6" fillId="4" borderId="25" xfId="4" applyNumberFormat="1" applyFont="1" applyFill="1" applyBorder="1" applyAlignment="1" applyProtection="1">
      <alignment horizontal="center" vertical="center"/>
      <protection locked="0"/>
    </xf>
    <xf numFmtId="10" fontId="6" fillId="4" borderId="48" xfId="2" applyNumberFormat="1" applyFont="1" applyFill="1" applyBorder="1" applyAlignment="1" applyProtection="1">
      <alignment horizontal="center" vertical="center"/>
      <protection locked="0"/>
    </xf>
    <xf numFmtId="10" fontId="6" fillId="4" borderId="25" xfId="2" applyNumberFormat="1" applyFont="1" applyFill="1" applyBorder="1" applyAlignment="1" applyProtection="1">
      <alignment horizontal="center" vertical="center"/>
      <protection locked="0"/>
    </xf>
    <xf numFmtId="43" fontId="6" fillId="2" borderId="52" xfId="1" applyFont="1" applyFill="1" applyBorder="1" applyAlignment="1">
      <alignment horizontal="center" vertical="center"/>
    </xf>
    <xf numFmtId="43" fontId="6" fillId="2" borderId="55" xfId="1" applyFont="1" applyFill="1" applyBorder="1" applyAlignment="1">
      <alignment horizontal="center" vertical="center"/>
    </xf>
    <xf numFmtId="0" fontId="7" fillId="7" borderId="16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/>
    </xf>
    <xf numFmtId="0" fontId="7" fillId="5" borderId="34" xfId="0" applyFont="1" applyFill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1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21" borderId="16" xfId="0" applyFont="1" applyFill="1" applyBorder="1" applyAlignment="1">
      <alignment horizontal="center"/>
    </xf>
    <xf numFmtId="0" fontId="7" fillId="21" borderId="2" xfId="0" applyFont="1" applyFill="1" applyBorder="1" applyAlignment="1">
      <alignment horizontal="center"/>
    </xf>
    <xf numFmtId="0" fontId="7" fillId="21" borderId="3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6" borderId="17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59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7" fillId="21" borderId="12" xfId="4" applyFont="1" applyFill="1" applyBorder="1" applyAlignment="1">
      <alignment horizontal="center"/>
    </xf>
    <xf numFmtId="0" fontId="7" fillId="21" borderId="13" xfId="4" applyFont="1" applyFill="1" applyBorder="1" applyAlignment="1">
      <alignment horizontal="center"/>
    </xf>
    <xf numFmtId="0" fontId="7" fillId="21" borderId="14" xfId="4" applyFont="1" applyFill="1" applyBorder="1" applyAlignment="1">
      <alignment horizontal="center"/>
    </xf>
    <xf numFmtId="0" fontId="7" fillId="6" borderId="16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</cellXfs>
  <cellStyles count="7">
    <cellStyle name="Milliers" xfId="1" builtinId="3"/>
    <cellStyle name="Milliers 3" xfId="6"/>
    <cellStyle name="Normal" xfId="0" builtinId="0"/>
    <cellStyle name="Normal 2" xfId="5"/>
    <cellStyle name="Normal 3" xfId="3"/>
    <cellStyle name="Normal_CorSalairesARevoir 2 2" xfId="4"/>
    <cellStyle name="Pourcentage" xfId="2" builtin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43"/>
  <sheetViews>
    <sheetView showGridLines="0" tabSelected="1" workbookViewId="0">
      <selection activeCell="F1" sqref="F1"/>
    </sheetView>
  </sheetViews>
  <sheetFormatPr baseColWidth="10" defaultRowHeight="15.75"/>
  <cols>
    <col min="1" max="1" width="3.7109375" style="1" customWidth="1"/>
    <col min="2" max="2" width="17.85546875" style="1" customWidth="1"/>
    <col min="3" max="5" width="15.7109375" style="2" customWidth="1"/>
    <col min="6" max="6" width="15.7109375" style="1" customWidth="1"/>
    <col min="7" max="16384" width="11.42578125" style="1"/>
  </cols>
  <sheetData>
    <row r="1" spans="2:6" ht="16.5" thickBot="1">
      <c r="E1" s="162" t="s">
        <v>863</v>
      </c>
      <c r="F1" s="161"/>
    </row>
    <row r="2" spans="2:6" ht="16.5" thickBot="1"/>
    <row r="3" spans="2:6" ht="16.5" thickBot="1">
      <c r="B3" s="201" t="s">
        <v>834</v>
      </c>
      <c r="C3" s="202"/>
      <c r="D3" s="202"/>
      <c r="E3" s="202"/>
      <c r="F3" s="203"/>
    </row>
    <row r="4" spans="2:6" ht="16.5" thickBot="1"/>
    <row r="5" spans="2:6">
      <c r="B5" s="220"/>
      <c r="C5" s="221"/>
      <c r="D5" s="6"/>
      <c r="E5" s="6"/>
      <c r="F5" s="4"/>
    </row>
    <row r="6" spans="2:6">
      <c r="B6" s="8"/>
      <c r="C6" s="7"/>
      <c r="D6" s="16" t="s">
        <v>0</v>
      </c>
      <c r="E6" s="199"/>
      <c r="F6" s="200"/>
    </row>
    <row r="7" spans="2:6" ht="16.5" thickBot="1">
      <c r="B7" s="18" t="s">
        <v>12</v>
      </c>
      <c r="C7" s="168"/>
      <c r="D7" s="17" t="s">
        <v>13</v>
      </c>
      <c r="E7" s="204"/>
      <c r="F7" s="205"/>
    </row>
    <row r="8" spans="2:6" s="3" customFormat="1" ht="16.5" thickBot="1">
      <c r="B8" s="88" t="s">
        <v>1</v>
      </c>
      <c r="C8" s="89" t="s">
        <v>2</v>
      </c>
      <c r="D8" s="90" t="s">
        <v>3</v>
      </c>
      <c r="E8" s="91" t="s">
        <v>4</v>
      </c>
      <c r="F8" s="92" t="s">
        <v>5</v>
      </c>
    </row>
    <row r="9" spans="2:6">
      <c r="B9" s="9" t="s">
        <v>864</v>
      </c>
      <c r="C9" s="10"/>
      <c r="D9" s="11"/>
      <c r="E9" s="157"/>
      <c r="F9" s="12">
        <f>D9*E9</f>
        <v>0</v>
      </c>
    </row>
    <row r="10" spans="2:6" ht="16.5" thickBot="1">
      <c r="B10" s="5" t="s">
        <v>6</v>
      </c>
      <c r="C10" s="216"/>
      <c r="D10" s="217"/>
      <c r="E10" s="158"/>
      <c r="F10" s="19">
        <f>F9*E10</f>
        <v>0</v>
      </c>
    </row>
    <row r="11" spans="2:6" ht="16.5" thickBot="1">
      <c r="B11" s="218" t="s">
        <v>7</v>
      </c>
      <c r="C11" s="219"/>
      <c r="D11" s="219"/>
      <c r="E11" s="219"/>
      <c r="F11" s="20">
        <f>F9-F10</f>
        <v>0</v>
      </c>
    </row>
    <row r="12" spans="2:6">
      <c r="B12" s="208" t="s">
        <v>8</v>
      </c>
      <c r="C12" s="209"/>
      <c r="D12" s="209"/>
      <c r="E12" s="210"/>
      <c r="F12" s="159"/>
    </row>
    <row r="13" spans="2:6" ht="16.5" thickBot="1">
      <c r="B13" s="13" t="s">
        <v>14</v>
      </c>
      <c r="C13" s="14"/>
      <c r="D13" s="15"/>
      <c r="E13" s="160"/>
      <c r="F13" s="19">
        <f>(F11+F12)*E13</f>
        <v>0</v>
      </c>
    </row>
    <row r="14" spans="2:6" ht="16.5" thickBot="1">
      <c r="B14" s="206" t="s">
        <v>9</v>
      </c>
      <c r="C14" s="207"/>
      <c r="D14" s="207"/>
      <c r="E14" s="207"/>
      <c r="F14" s="20">
        <f>F11+F12-F13</f>
        <v>0</v>
      </c>
    </row>
    <row r="15" spans="2:6" ht="16.5" thickBot="1">
      <c r="B15" s="213" t="s">
        <v>10</v>
      </c>
      <c r="C15" s="214"/>
      <c r="D15" s="215"/>
      <c r="E15" s="160"/>
      <c r="F15" s="22">
        <f>F14*E15</f>
        <v>0</v>
      </c>
    </row>
    <row r="16" spans="2:6" ht="16.5" thickBot="1">
      <c r="B16" s="211" t="s">
        <v>15</v>
      </c>
      <c r="C16" s="212"/>
      <c r="D16" s="212"/>
      <c r="E16" s="212"/>
      <c r="F16" s="21">
        <f>F14+F15</f>
        <v>0</v>
      </c>
    </row>
    <row r="17" spans="2:6" ht="16.5" thickBot="1">
      <c r="B17" s="197" t="s">
        <v>11</v>
      </c>
      <c r="C17" s="198"/>
      <c r="D17" s="198"/>
      <c r="E17" s="195"/>
      <c r="F17" s="196"/>
    </row>
    <row r="18" spans="2:6" ht="16.5" thickBot="1"/>
    <row r="19" spans="2:6" ht="16.5" thickBot="1">
      <c r="B19" s="201" t="s">
        <v>865</v>
      </c>
      <c r="C19" s="202"/>
      <c r="D19" s="202"/>
      <c r="E19" s="202"/>
      <c r="F19" s="203"/>
    </row>
    <row r="20" spans="2:6" ht="16.5" thickBot="1"/>
    <row r="21" spans="2:6">
      <c r="B21" s="220"/>
      <c r="C21" s="221"/>
      <c r="D21" s="6"/>
      <c r="E21" s="6"/>
      <c r="F21" s="4"/>
    </row>
    <row r="22" spans="2:6">
      <c r="B22" s="8"/>
      <c r="C22" s="7"/>
      <c r="D22" s="16" t="s">
        <v>866</v>
      </c>
      <c r="E22" s="199"/>
      <c r="F22" s="200"/>
    </row>
    <row r="23" spans="2:6" ht="16.5" thickBot="1">
      <c r="B23" s="18" t="s">
        <v>12</v>
      </c>
      <c r="C23" s="156"/>
      <c r="D23" s="17" t="s">
        <v>13</v>
      </c>
      <c r="E23" s="204"/>
      <c r="F23" s="205"/>
    </row>
    <row r="24" spans="2:6" ht="16.5" thickBot="1">
      <c r="B24" s="88" t="s">
        <v>1</v>
      </c>
      <c r="C24" s="89" t="s">
        <v>2</v>
      </c>
      <c r="D24" s="90" t="s">
        <v>3</v>
      </c>
      <c r="E24" s="91" t="s">
        <v>4</v>
      </c>
      <c r="F24" s="92" t="s">
        <v>5</v>
      </c>
    </row>
    <row r="25" spans="2:6">
      <c r="B25" s="9" t="s">
        <v>864</v>
      </c>
      <c r="C25" s="10"/>
      <c r="D25" s="11"/>
      <c r="E25" s="157"/>
      <c r="F25" s="12">
        <f>D25*E25</f>
        <v>0</v>
      </c>
    </row>
    <row r="26" spans="2:6" ht="16.5" thickBot="1">
      <c r="B26" s="5" t="s">
        <v>6</v>
      </c>
      <c r="C26" s="216"/>
      <c r="D26" s="217"/>
      <c r="E26" s="158"/>
      <c r="F26" s="19">
        <f>F25*E26</f>
        <v>0</v>
      </c>
    </row>
    <row r="27" spans="2:6" ht="16.5" thickBot="1">
      <c r="B27" s="218" t="s">
        <v>7</v>
      </c>
      <c r="C27" s="219"/>
      <c r="D27" s="219"/>
      <c r="E27" s="219"/>
      <c r="F27" s="20">
        <f>F25-F26</f>
        <v>0</v>
      </c>
    </row>
    <row r="28" spans="2:6" ht="16.5" thickBot="1">
      <c r="B28" s="13" t="s">
        <v>14</v>
      </c>
      <c r="C28" s="14"/>
      <c r="D28" s="15"/>
      <c r="E28" s="160"/>
      <c r="F28" s="19">
        <f>F27*E28</f>
        <v>0</v>
      </c>
    </row>
    <row r="29" spans="2:6" ht="16.5" thickBot="1">
      <c r="B29" s="206" t="s">
        <v>9</v>
      </c>
      <c r="C29" s="207"/>
      <c r="D29" s="207"/>
      <c r="E29" s="207"/>
      <c r="F29" s="20">
        <f>F27-F28</f>
        <v>0</v>
      </c>
    </row>
    <row r="30" spans="2:6" ht="16.5" thickBot="1">
      <c r="B30" s="213" t="s">
        <v>10</v>
      </c>
      <c r="C30" s="214"/>
      <c r="D30" s="215"/>
      <c r="E30" s="160"/>
      <c r="F30" s="22">
        <f>F29*E30</f>
        <v>0</v>
      </c>
    </row>
    <row r="31" spans="2:6" ht="16.5" thickBot="1">
      <c r="B31" s="211" t="s">
        <v>867</v>
      </c>
      <c r="C31" s="212"/>
      <c r="D31" s="212"/>
      <c r="E31" s="212"/>
      <c r="F31" s="21">
        <f>F29+F30</f>
        <v>0</v>
      </c>
    </row>
    <row r="32" spans="2:6" ht="16.5" thickBot="1"/>
    <row r="33" spans="2:6" ht="16.5" thickBot="1">
      <c r="B33" s="201" t="s">
        <v>868</v>
      </c>
      <c r="C33" s="202"/>
      <c r="D33" s="202"/>
      <c r="E33" s="202"/>
      <c r="F33" s="203"/>
    </row>
    <row r="34" spans="2:6" ht="16.5" thickBot="1"/>
    <row r="35" spans="2:6">
      <c r="B35" s="220"/>
      <c r="C35" s="221"/>
      <c r="D35" s="6"/>
      <c r="E35" s="6"/>
      <c r="F35" s="4"/>
    </row>
    <row r="36" spans="2:6">
      <c r="B36" s="8"/>
      <c r="C36" s="7"/>
      <c r="D36" s="16" t="s">
        <v>866</v>
      </c>
      <c r="E36" s="199"/>
      <c r="F36" s="200"/>
    </row>
    <row r="37" spans="2:6" ht="16.5" thickBot="1">
      <c r="B37" s="18" t="s">
        <v>12</v>
      </c>
      <c r="C37" s="156"/>
      <c r="D37" s="17" t="s">
        <v>13</v>
      </c>
      <c r="E37" s="204"/>
      <c r="F37" s="205"/>
    </row>
    <row r="38" spans="2:6" ht="16.5" thickBot="1">
      <c r="B38" s="222" t="s">
        <v>869</v>
      </c>
      <c r="C38" s="223"/>
      <c r="D38" s="90" t="s">
        <v>870</v>
      </c>
      <c r="E38" s="91" t="s">
        <v>871</v>
      </c>
      <c r="F38" s="92" t="s">
        <v>5</v>
      </c>
    </row>
    <row r="39" spans="2:6">
      <c r="B39" s="224" t="s">
        <v>872</v>
      </c>
      <c r="C39" s="226"/>
      <c r="D39" s="228"/>
      <c r="E39" s="230"/>
      <c r="F39" s="232">
        <f>D39*E39</f>
        <v>0</v>
      </c>
    </row>
    <row r="40" spans="2:6" ht="16.5" thickBot="1">
      <c r="B40" s="225"/>
      <c r="C40" s="227"/>
      <c r="D40" s="229"/>
      <c r="E40" s="231"/>
      <c r="F40" s="233"/>
    </row>
    <row r="41" spans="2:6" ht="16.5" thickBot="1">
      <c r="B41" s="206" t="s">
        <v>9</v>
      </c>
      <c r="C41" s="207"/>
      <c r="D41" s="207"/>
      <c r="E41" s="207"/>
      <c r="F41" s="20">
        <f>F39</f>
        <v>0</v>
      </c>
    </row>
    <row r="42" spans="2:6" ht="16.5" thickBot="1">
      <c r="B42" s="213" t="s">
        <v>10</v>
      </c>
      <c r="C42" s="214"/>
      <c r="D42" s="215"/>
      <c r="E42" s="160"/>
      <c r="F42" s="22">
        <f>F41*E42</f>
        <v>0</v>
      </c>
    </row>
    <row r="43" spans="2:6" ht="16.5" thickBot="1">
      <c r="B43" s="211" t="s">
        <v>867</v>
      </c>
      <c r="C43" s="212"/>
      <c r="D43" s="212"/>
      <c r="E43" s="212"/>
      <c r="F43" s="21">
        <f>F41+F42</f>
        <v>0</v>
      </c>
    </row>
  </sheetData>
  <sheetProtection sheet="1" objects="1" scenarios="1"/>
  <mergeCells count="34">
    <mergeCell ref="B41:E41"/>
    <mergeCell ref="B42:D42"/>
    <mergeCell ref="B43:E43"/>
    <mergeCell ref="B35:C35"/>
    <mergeCell ref="E36:F36"/>
    <mergeCell ref="E37:F37"/>
    <mergeCell ref="B38:C38"/>
    <mergeCell ref="B39:B40"/>
    <mergeCell ref="C39:C40"/>
    <mergeCell ref="D39:D40"/>
    <mergeCell ref="E39:E40"/>
    <mergeCell ref="F39:F40"/>
    <mergeCell ref="B27:E27"/>
    <mergeCell ref="B29:E29"/>
    <mergeCell ref="B30:D30"/>
    <mergeCell ref="B31:E31"/>
    <mergeCell ref="B33:F33"/>
    <mergeCell ref="B19:F19"/>
    <mergeCell ref="B21:C21"/>
    <mergeCell ref="E22:F22"/>
    <mergeCell ref="E23:F23"/>
    <mergeCell ref="C26:D26"/>
    <mergeCell ref="E17:F17"/>
    <mergeCell ref="B17:D17"/>
    <mergeCell ref="E6:F6"/>
    <mergeCell ref="B3:F3"/>
    <mergeCell ref="E7:F7"/>
    <mergeCell ref="B14:E14"/>
    <mergeCell ref="B12:E12"/>
    <mergeCell ref="B16:E16"/>
    <mergeCell ref="B15:D15"/>
    <mergeCell ref="C10:D10"/>
    <mergeCell ref="B11:E11"/>
    <mergeCell ref="B5:C5"/>
  </mergeCells>
  <dataValidations count="14">
    <dataValidation allowBlank="1" showInputMessage="1" showErrorMessage="1" prompt="Saisissez le nom du fournisseur !" sqref="B5:C5 B21:C21 B35:C35"/>
    <dataValidation allowBlank="1" showInputMessage="1" showErrorMessage="1" prompt="Saisissez le numéro de la facture !" sqref="C7 C23 C37"/>
    <dataValidation allowBlank="1" showInputMessage="1" showErrorMessage="1" prompt="Saisissez le nom du client !" sqref="E6:F6 E22:F22 E36:F36"/>
    <dataValidation type="date" allowBlank="1" showInputMessage="1" showErrorMessage="1" prompt="Saisissez la dte de la facture au format jj/mm/aaaa !" sqref="E7:F7 E23:F23 E37:F37">
      <formula1>40544</formula1>
      <formula2>40908</formula2>
    </dataValidation>
    <dataValidation allowBlank="1" showInputMessage="1" showErrorMessage="1" prompt="Saisissez la référence de l'article !" sqref="C9 C25"/>
    <dataValidation allowBlank="1" showInputMessage="1" showErrorMessage="1" prompt="Saisissez la quantité !" sqref="D9 D25"/>
    <dataValidation allowBlank="1" showInputMessage="1" showErrorMessage="1" prompt="Saisissez le prix unitaire !" sqref="E9 E25"/>
    <dataValidation allowBlank="1" showInputMessage="1" showErrorMessage="1" prompt="Saisissez le taux de remise !" sqref="E10 E26"/>
    <dataValidation allowBlank="1" showInputMessage="1" showErrorMessage="1" prompt="Saisissez le montant des frais de port !" sqref="F12"/>
    <dataValidation allowBlank="1" showInputMessage="1" showErrorMessage="1" prompt="Saisissez le taux de TVA !" sqref="E15 E30 E42"/>
    <dataValidation allowBlank="1" showInputMessage="1" showErrorMessage="1" prompt="Saisissez le taux d'escompte !" sqref="E13 E28"/>
    <dataValidation allowBlank="1" showInputMessage="1" showErrorMessage="1" prompt="Saisissez la modalité de paiement !" sqref="E17:F17"/>
    <dataValidation allowBlank="1" showInputMessage="1" showErrorMessage="1" prompt="Saisissez le taux de la réduction !" sqref="E39:E40"/>
    <dataValidation allowBlank="1" showInputMessage="1" showErrorMessage="1" prompt="Saisissez la la base de calcul de la réduction !" sqref="D39:D40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34"/>
  <sheetViews>
    <sheetView showGridLines="0" workbookViewId="0">
      <selection activeCell="G1" sqref="G1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>
      <c r="F1" s="162" t="s">
        <v>863</v>
      </c>
      <c r="G1" s="161"/>
    </row>
    <row r="2" spans="2:7" ht="16.5" thickBot="1"/>
    <row r="3" spans="2:7" ht="16.5" thickBot="1">
      <c r="B3" s="201" t="s">
        <v>835</v>
      </c>
      <c r="C3" s="202"/>
      <c r="D3" s="202"/>
      <c r="E3" s="202"/>
      <c r="F3" s="202"/>
      <c r="G3" s="203"/>
    </row>
    <row r="4" spans="2:7" ht="16.5" thickBot="1"/>
    <row r="5" spans="2:7" ht="16.5" thickBot="1">
      <c r="B5" s="234" t="s">
        <v>873</v>
      </c>
      <c r="C5" s="235"/>
      <c r="D5" s="235"/>
      <c r="E5" s="235"/>
      <c r="F5" s="235"/>
      <c r="G5" s="236"/>
    </row>
    <row r="6" spans="2:7">
      <c r="B6" s="83" t="s">
        <v>828</v>
      </c>
      <c r="C6" s="84" t="s">
        <v>829</v>
      </c>
      <c r="D6" s="84" t="s">
        <v>830</v>
      </c>
      <c r="E6" s="84" t="s">
        <v>836</v>
      </c>
      <c r="F6" s="174" t="s">
        <v>831</v>
      </c>
      <c r="G6" s="85" t="s">
        <v>832</v>
      </c>
    </row>
    <row r="7" spans="2:7">
      <c r="B7" s="95"/>
      <c r="C7" s="96"/>
      <c r="D7" s="93" t="str">
        <f t="shared" ref="D7:D12" si="0">IF(C7="","",VLOOKUP(C7,Comptes,2,FALSE))</f>
        <v/>
      </c>
      <c r="E7" s="237" t="s">
        <v>875</v>
      </c>
      <c r="F7" s="163"/>
      <c r="G7" s="173"/>
    </row>
    <row r="8" spans="2:7">
      <c r="B8" s="86"/>
      <c r="C8" s="87"/>
      <c r="D8" s="93" t="str">
        <f t="shared" ref="D8" si="1">IF(C8="","",VLOOKUP(C8,Comptes,2,FALSE))</f>
        <v/>
      </c>
      <c r="E8" s="238"/>
      <c r="F8" s="164"/>
      <c r="G8" s="173"/>
    </row>
    <row r="9" spans="2:7">
      <c r="B9" s="166"/>
      <c r="C9" s="97"/>
      <c r="D9" s="93" t="str">
        <f t="shared" si="0"/>
        <v/>
      </c>
      <c r="E9" s="239"/>
      <c r="F9" s="164"/>
      <c r="G9" s="173"/>
    </row>
    <row r="10" spans="2:7">
      <c r="B10" s="167"/>
      <c r="C10" s="96"/>
      <c r="D10" s="170" t="str">
        <f t="shared" si="0"/>
        <v/>
      </c>
      <c r="E10" s="250" t="s">
        <v>877</v>
      </c>
      <c r="F10" s="164"/>
      <c r="G10" s="173"/>
    </row>
    <row r="11" spans="2:7">
      <c r="B11" s="86"/>
      <c r="C11" s="169"/>
      <c r="D11" s="171" t="str">
        <f t="shared" si="0"/>
        <v/>
      </c>
      <c r="E11" s="251"/>
      <c r="F11" s="164"/>
      <c r="G11" s="173"/>
    </row>
    <row r="12" spans="2:7">
      <c r="B12" s="86"/>
      <c r="C12" s="87"/>
      <c r="D12" s="172" t="str">
        <f t="shared" si="0"/>
        <v/>
      </c>
      <c r="E12" s="252"/>
      <c r="F12" s="164"/>
      <c r="G12" s="173"/>
    </row>
    <row r="13" spans="2:7" ht="15.75" customHeight="1">
      <c r="B13" s="167"/>
      <c r="C13" s="96"/>
      <c r="D13" s="170" t="str">
        <f t="shared" ref="D13:D15" si="2">IF(C13="","",VLOOKUP(C13,Comptes,2,FALSE))</f>
        <v/>
      </c>
      <c r="E13" s="250" t="s">
        <v>878</v>
      </c>
      <c r="F13" s="164"/>
      <c r="G13" s="173"/>
    </row>
    <row r="14" spans="2:7">
      <c r="B14" s="86"/>
      <c r="C14" s="169"/>
      <c r="D14" s="171" t="str">
        <f t="shared" si="2"/>
        <v/>
      </c>
      <c r="E14" s="251"/>
      <c r="F14" s="164"/>
      <c r="G14" s="173"/>
    </row>
    <row r="15" spans="2:7">
      <c r="B15" s="86"/>
      <c r="C15" s="87"/>
      <c r="D15" s="172" t="str">
        <f t="shared" si="2"/>
        <v/>
      </c>
      <c r="E15" s="252"/>
      <c r="F15" s="165"/>
      <c r="G15" s="173"/>
    </row>
    <row r="16" spans="2:7" ht="16.5" thickBot="1">
      <c r="B16" s="240" t="s">
        <v>833</v>
      </c>
      <c r="C16" s="241"/>
      <c r="D16" s="249"/>
      <c r="E16" s="94"/>
      <c r="F16" s="175">
        <f>SUM(F7:F15)</f>
        <v>0</v>
      </c>
      <c r="G16" s="100">
        <f>SUM(G7:G15)</f>
        <v>0</v>
      </c>
    </row>
    <row r="17" spans="2:7" ht="16.5" thickBot="1">
      <c r="B17" s="242" t="s">
        <v>838</v>
      </c>
      <c r="C17" s="243"/>
      <c r="D17" s="243"/>
      <c r="E17" s="243"/>
      <c r="F17" s="244" t="str">
        <f>IF(F16=G16,"Ecriture équilibrée","Ecriture non équilibrée")</f>
        <v>Ecriture équilibrée</v>
      </c>
      <c r="G17" s="245"/>
    </row>
    <row r="19" spans="2:7" ht="16.5" thickBot="1"/>
    <row r="20" spans="2:7" ht="16.5" thickBot="1">
      <c r="B20" s="201" t="s">
        <v>837</v>
      </c>
      <c r="C20" s="202"/>
      <c r="D20" s="202"/>
      <c r="E20" s="202"/>
      <c r="F20" s="202"/>
      <c r="G20" s="203"/>
    </row>
    <row r="21" spans="2:7" ht="16.5" thickBot="1"/>
    <row r="22" spans="2:7" ht="16.5" thickBot="1">
      <c r="B22" s="234" t="s">
        <v>876</v>
      </c>
      <c r="C22" s="235"/>
      <c r="D22" s="235"/>
      <c r="E22" s="235"/>
      <c r="F22" s="235"/>
      <c r="G22" s="236"/>
    </row>
    <row r="23" spans="2:7">
      <c r="B23" s="83" t="s">
        <v>828</v>
      </c>
      <c r="C23" s="84" t="s">
        <v>829</v>
      </c>
      <c r="D23" s="84" t="s">
        <v>830</v>
      </c>
      <c r="E23" s="84" t="s">
        <v>836</v>
      </c>
      <c r="F23" s="84" t="s">
        <v>831</v>
      </c>
      <c r="G23" s="85" t="s">
        <v>832</v>
      </c>
    </row>
    <row r="24" spans="2:7">
      <c r="B24" s="95"/>
      <c r="C24" s="96"/>
      <c r="D24" s="98" t="str">
        <f t="shared" ref="D24:D29" si="3">IF(C24="","",VLOOKUP(C24,Comptes,2,FALSE))</f>
        <v/>
      </c>
      <c r="E24" s="237" t="s">
        <v>874</v>
      </c>
      <c r="F24" s="163"/>
      <c r="G24" s="173"/>
    </row>
    <row r="25" spans="2:7">
      <c r="B25" s="86"/>
      <c r="C25" s="87"/>
      <c r="D25" s="93" t="str">
        <f t="shared" si="3"/>
        <v/>
      </c>
      <c r="E25" s="238"/>
      <c r="F25" s="164"/>
      <c r="G25" s="173"/>
    </row>
    <row r="26" spans="2:7">
      <c r="B26" s="166"/>
      <c r="C26" s="97"/>
      <c r="D26" s="99" t="str">
        <f t="shared" si="3"/>
        <v/>
      </c>
      <c r="E26" s="239"/>
      <c r="F26" s="164"/>
      <c r="G26" s="173"/>
    </row>
    <row r="27" spans="2:7">
      <c r="B27" s="167"/>
      <c r="C27" s="96"/>
      <c r="D27" s="170" t="str">
        <f t="shared" si="3"/>
        <v/>
      </c>
      <c r="E27" s="246" t="s">
        <v>879</v>
      </c>
      <c r="F27" s="164"/>
      <c r="G27" s="173"/>
    </row>
    <row r="28" spans="2:7">
      <c r="B28" s="86"/>
      <c r="C28" s="169"/>
      <c r="D28" s="171" t="str">
        <f t="shared" si="3"/>
        <v/>
      </c>
      <c r="E28" s="247"/>
      <c r="F28" s="164"/>
      <c r="G28" s="173"/>
    </row>
    <row r="29" spans="2:7">
      <c r="B29" s="86"/>
      <c r="C29" s="87"/>
      <c r="D29" s="172" t="str">
        <f t="shared" si="3"/>
        <v/>
      </c>
      <c r="E29" s="248"/>
      <c r="F29" s="164"/>
      <c r="G29" s="173"/>
    </row>
    <row r="30" spans="2:7">
      <c r="B30" s="167"/>
      <c r="C30" s="96"/>
      <c r="D30" s="170" t="str">
        <f t="shared" ref="D30:D32" si="4">IF(C30="","",VLOOKUP(C30,Comptes,2,FALSE))</f>
        <v/>
      </c>
      <c r="E30" s="246" t="s">
        <v>880</v>
      </c>
      <c r="F30" s="164"/>
      <c r="G30" s="173"/>
    </row>
    <row r="31" spans="2:7" ht="47.25">
      <c r="B31" s="86"/>
      <c r="C31" s="169"/>
      <c r="D31" s="171" t="str">
        <f t="shared" si="4"/>
        <v/>
      </c>
      <c r="E31" s="247"/>
      <c r="F31" s="164"/>
      <c r="G31" s="173"/>
    </row>
    <row r="32" spans="2:7">
      <c r="B32" s="86"/>
      <c r="C32" s="87"/>
      <c r="D32" s="172" t="str">
        <f t="shared" si="4"/>
        <v/>
      </c>
      <c r="E32" s="248"/>
      <c r="F32" s="165"/>
      <c r="G32" s="173"/>
    </row>
    <row r="33" spans="2:7" ht="16.5" thickBot="1">
      <c r="B33" s="240" t="s">
        <v>833</v>
      </c>
      <c r="C33" s="241"/>
      <c r="D33" s="241"/>
      <c r="E33" s="94"/>
      <c r="F33" s="175">
        <f>SUM(F24:F32)</f>
        <v>0</v>
      </c>
      <c r="G33" s="100">
        <f>SUM(G24:G32)</f>
        <v>0</v>
      </c>
    </row>
    <row r="34" spans="2:7" ht="16.5" thickBot="1">
      <c r="B34" s="242" t="s">
        <v>838</v>
      </c>
      <c r="C34" s="243"/>
      <c r="D34" s="243"/>
      <c r="E34" s="243"/>
      <c r="F34" s="244" t="str">
        <f>IF(F33=G33,"Ecriture équilibrée","Ecriture non équilibrée")</f>
        <v>Ecriture équilibrée</v>
      </c>
      <c r="G34" s="245"/>
    </row>
  </sheetData>
  <sheetProtection sheet="1" objects="1" scenarios="1"/>
  <mergeCells count="16">
    <mergeCell ref="B16:D16"/>
    <mergeCell ref="B3:G3"/>
    <mergeCell ref="E7:E9"/>
    <mergeCell ref="B17:E17"/>
    <mergeCell ref="F17:G17"/>
    <mergeCell ref="B5:G5"/>
    <mergeCell ref="E10:E12"/>
    <mergeCell ref="E13:E15"/>
    <mergeCell ref="B20:G20"/>
    <mergeCell ref="B22:G22"/>
    <mergeCell ref="E24:E26"/>
    <mergeCell ref="B33:D33"/>
    <mergeCell ref="B34:E34"/>
    <mergeCell ref="F34:G34"/>
    <mergeCell ref="E27:E29"/>
    <mergeCell ref="E30:E32"/>
  </mergeCells>
  <conditionalFormatting sqref="F34:G34 F17:G17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27 B30 B10 B13 B24 B7">
      <formula1>40544</formula1>
      <formula2>40908</formula2>
    </dataValidation>
    <dataValidation allowBlank="1" showInputMessage="1" showErrorMessage="1" prompt="Saisissez un numéro de compte !" sqref="C7:C15 C24:C32"/>
    <dataValidation allowBlank="1" showInputMessage="1" showErrorMessage="1" prompt="Saisissez le montant à débiter !" sqref="F24:F32 F7:F15"/>
    <dataValidation allowBlank="1" showInputMessage="1" showErrorMessage="1" prompt="Saisissez le montant à créditer !" sqref="G24:G32 G7:G15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35" bestFit="1" customWidth="1"/>
    <col min="2" max="2" width="92.7109375" style="33" bestFit="1" customWidth="1"/>
    <col min="3" max="256" width="11.42578125" style="33"/>
    <col min="257" max="257" width="14.7109375" style="33" bestFit="1" customWidth="1"/>
    <col min="258" max="258" width="91" style="33" bestFit="1" customWidth="1"/>
    <col min="259" max="512" width="11.42578125" style="33"/>
    <col min="513" max="513" width="14.7109375" style="33" bestFit="1" customWidth="1"/>
    <col min="514" max="514" width="91" style="33" bestFit="1" customWidth="1"/>
    <col min="515" max="768" width="11.42578125" style="33"/>
    <col min="769" max="769" width="14.7109375" style="33" bestFit="1" customWidth="1"/>
    <col min="770" max="770" width="91" style="33" bestFit="1" customWidth="1"/>
    <col min="771" max="1024" width="11.42578125" style="33"/>
    <col min="1025" max="1025" width="14.7109375" style="33" bestFit="1" customWidth="1"/>
    <col min="1026" max="1026" width="91" style="33" bestFit="1" customWidth="1"/>
    <col min="1027" max="1280" width="11.42578125" style="33"/>
    <col min="1281" max="1281" width="14.7109375" style="33" bestFit="1" customWidth="1"/>
    <col min="1282" max="1282" width="91" style="33" bestFit="1" customWidth="1"/>
    <col min="1283" max="1536" width="11.42578125" style="33"/>
    <col min="1537" max="1537" width="14.7109375" style="33" bestFit="1" customWidth="1"/>
    <col min="1538" max="1538" width="91" style="33" bestFit="1" customWidth="1"/>
    <col min="1539" max="1792" width="11.42578125" style="33"/>
    <col min="1793" max="1793" width="14.7109375" style="33" bestFit="1" customWidth="1"/>
    <col min="1794" max="1794" width="91" style="33" bestFit="1" customWidth="1"/>
    <col min="1795" max="2048" width="11.42578125" style="33"/>
    <col min="2049" max="2049" width="14.7109375" style="33" bestFit="1" customWidth="1"/>
    <col min="2050" max="2050" width="91" style="33" bestFit="1" customWidth="1"/>
    <col min="2051" max="2304" width="11.42578125" style="33"/>
    <col min="2305" max="2305" width="14.7109375" style="33" bestFit="1" customWidth="1"/>
    <col min="2306" max="2306" width="91" style="33" bestFit="1" customWidth="1"/>
    <col min="2307" max="2560" width="11.42578125" style="33"/>
    <col min="2561" max="2561" width="14.7109375" style="33" bestFit="1" customWidth="1"/>
    <col min="2562" max="2562" width="91" style="33" bestFit="1" customWidth="1"/>
    <col min="2563" max="2816" width="11.42578125" style="33"/>
    <col min="2817" max="2817" width="14.7109375" style="33" bestFit="1" customWidth="1"/>
    <col min="2818" max="2818" width="91" style="33" bestFit="1" customWidth="1"/>
    <col min="2819" max="3072" width="11.42578125" style="33"/>
    <col min="3073" max="3073" width="14.7109375" style="33" bestFit="1" customWidth="1"/>
    <col min="3074" max="3074" width="91" style="33" bestFit="1" customWidth="1"/>
    <col min="3075" max="3328" width="11.42578125" style="33"/>
    <col min="3329" max="3329" width="14.7109375" style="33" bestFit="1" customWidth="1"/>
    <col min="3330" max="3330" width="91" style="33" bestFit="1" customWidth="1"/>
    <col min="3331" max="3584" width="11.42578125" style="33"/>
    <col min="3585" max="3585" width="14.7109375" style="33" bestFit="1" customWidth="1"/>
    <col min="3586" max="3586" width="91" style="33" bestFit="1" customWidth="1"/>
    <col min="3587" max="3840" width="11.42578125" style="33"/>
    <col min="3841" max="3841" width="14.7109375" style="33" bestFit="1" customWidth="1"/>
    <col min="3842" max="3842" width="91" style="33" bestFit="1" customWidth="1"/>
    <col min="3843" max="4096" width="11.42578125" style="33"/>
    <col min="4097" max="4097" width="14.7109375" style="33" bestFit="1" customWidth="1"/>
    <col min="4098" max="4098" width="91" style="33" bestFit="1" customWidth="1"/>
    <col min="4099" max="4352" width="11.42578125" style="33"/>
    <col min="4353" max="4353" width="14.7109375" style="33" bestFit="1" customWidth="1"/>
    <col min="4354" max="4354" width="91" style="33" bestFit="1" customWidth="1"/>
    <col min="4355" max="4608" width="11.42578125" style="33"/>
    <col min="4609" max="4609" width="14.7109375" style="33" bestFit="1" customWidth="1"/>
    <col min="4610" max="4610" width="91" style="33" bestFit="1" customWidth="1"/>
    <col min="4611" max="4864" width="11.42578125" style="33"/>
    <col min="4865" max="4865" width="14.7109375" style="33" bestFit="1" customWidth="1"/>
    <col min="4866" max="4866" width="91" style="33" bestFit="1" customWidth="1"/>
    <col min="4867" max="5120" width="11.42578125" style="33"/>
    <col min="5121" max="5121" width="14.7109375" style="33" bestFit="1" customWidth="1"/>
    <col min="5122" max="5122" width="91" style="33" bestFit="1" customWidth="1"/>
    <col min="5123" max="5376" width="11.42578125" style="33"/>
    <col min="5377" max="5377" width="14.7109375" style="33" bestFit="1" customWidth="1"/>
    <col min="5378" max="5378" width="91" style="33" bestFit="1" customWidth="1"/>
    <col min="5379" max="5632" width="11.42578125" style="33"/>
    <col min="5633" max="5633" width="14.7109375" style="33" bestFit="1" customWidth="1"/>
    <col min="5634" max="5634" width="91" style="33" bestFit="1" customWidth="1"/>
    <col min="5635" max="5888" width="11.42578125" style="33"/>
    <col min="5889" max="5889" width="14.7109375" style="33" bestFit="1" customWidth="1"/>
    <col min="5890" max="5890" width="91" style="33" bestFit="1" customWidth="1"/>
    <col min="5891" max="6144" width="11.42578125" style="33"/>
    <col min="6145" max="6145" width="14.7109375" style="33" bestFit="1" customWidth="1"/>
    <col min="6146" max="6146" width="91" style="33" bestFit="1" customWidth="1"/>
    <col min="6147" max="6400" width="11.42578125" style="33"/>
    <col min="6401" max="6401" width="14.7109375" style="33" bestFit="1" customWidth="1"/>
    <col min="6402" max="6402" width="91" style="33" bestFit="1" customWidth="1"/>
    <col min="6403" max="6656" width="11.42578125" style="33"/>
    <col min="6657" max="6657" width="14.7109375" style="33" bestFit="1" customWidth="1"/>
    <col min="6658" max="6658" width="91" style="33" bestFit="1" customWidth="1"/>
    <col min="6659" max="6912" width="11.42578125" style="33"/>
    <col min="6913" max="6913" width="14.7109375" style="33" bestFit="1" customWidth="1"/>
    <col min="6914" max="6914" width="91" style="33" bestFit="1" customWidth="1"/>
    <col min="6915" max="7168" width="11.42578125" style="33"/>
    <col min="7169" max="7169" width="14.7109375" style="33" bestFit="1" customWidth="1"/>
    <col min="7170" max="7170" width="91" style="33" bestFit="1" customWidth="1"/>
    <col min="7171" max="7424" width="11.42578125" style="33"/>
    <col min="7425" max="7425" width="14.7109375" style="33" bestFit="1" customWidth="1"/>
    <col min="7426" max="7426" width="91" style="33" bestFit="1" customWidth="1"/>
    <col min="7427" max="7680" width="11.42578125" style="33"/>
    <col min="7681" max="7681" width="14.7109375" style="33" bestFit="1" customWidth="1"/>
    <col min="7682" max="7682" width="91" style="33" bestFit="1" customWidth="1"/>
    <col min="7683" max="7936" width="11.42578125" style="33"/>
    <col min="7937" max="7937" width="14.7109375" style="33" bestFit="1" customWidth="1"/>
    <col min="7938" max="7938" width="91" style="33" bestFit="1" customWidth="1"/>
    <col min="7939" max="8192" width="11.42578125" style="33"/>
    <col min="8193" max="8193" width="14.7109375" style="33" bestFit="1" customWidth="1"/>
    <col min="8194" max="8194" width="91" style="33" bestFit="1" customWidth="1"/>
    <col min="8195" max="8448" width="11.42578125" style="33"/>
    <col min="8449" max="8449" width="14.7109375" style="33" bestFit="1" customWidth="1"/>
    <col min="8450" max="8450" width="91" style="33" bestFit="1" customWidth="1"/>
    <col min="8451" max="8704" width="11.42578125" style="33"/>
    <col min="8705" max="8705" width="14.7109375" style="33" bestFit="1" customWidth="1"/>
    <col min="8706" max="8706" width="91" style="33" bestFit="1" customWidth="1"/>
    <col min="8707" max="8960" width="11.42578125" style="33"/>
    <col min="8961" max="8961" width="14.7109375" style="33" bestFit="1" customWidth="1"/>
    <col min="8962" max="8962" width="91" style="33" bestFit="1" customWidth="1"/>
    <col min="8963" max="9216" width="11.42578125" style="33"/>
    <col min="9217" max="9217" width="14.7109375" style="33" bestFit="1" customWidth="1"/>
    <col min="9218" max="9218" width="91" style="33" bestFit="1" customWidth="1"/>
    <col min="9219" max="9472" width="11.42578125" style="33"/>
    <col min="9473" max="9473" width="14.7109375" style="33" bestFit="1" customWidth="1"/>
    <col min="9474" max="9474" width="91" style="33" bestFit="1" customWidth="1"/>
    <col min="9475" max="9728" width="11.42578125" style="33"/>
    <col min="9729" max="9729" width="14.7109375" style="33" bestFit="1" customWidth="1"/>
    <col min="9730" max="9730" width="91" style="33" bestFit="1" customWidth="1"/>
    <col min="9731" max="9984" width="11.42578125" style="33"/>
    <col min="9985" max="9985" width="14.7109375" style="33" bestFit="1" customWidth="1"/>
    <col min="9986" max="9986" width="91" style="33" bestFit="1" customWidth="1"/>
    <col min="9987" max="10240" width="11.42578125" style="33"/>
    <col min="10241" max="10241" width="14.7109375" style="33" bestFit="1" customWidth="1"/>
    <col min="10242" max="10242" width="91" style="33" bestFit="1" customWidth="1"/>
    <col min="10243" max="10496" width="11.42578125" style="33"/>
    <col min="10497" max="10497" width="14.7109375" style="33" bestFit="1" customWidth="1"/>
    <col min="10498" max="10498" width="91" style="33" bestFit="1" customWidth="1"/>
    <col min="10499" max="10752" width="11.42578125" style="33"/>
    <col min="10753" max="10753" width="14.7109375" style="33" bestFit="1" customWidth="1"/>
    <col min="10754" max="10754" width="91" style="33" bestFit="1" customWidth="1"/>
    <col min="10755" max="11008" width="11.42578125" style="33"/>
    <col min="11009" max="11009" width="14.7109375" style="33" bestFit="1" customWidth="1"/>
    <col min="11010" max="11010" width="91" style="33" bestFit="1" customWidth="1"/>
    <col min="11011" max="11264" width="11.42578125" style="33"/>
    <col min="11265" max="11265" width="14.7109375" style="33" bestFit="1" customWidth="1"/>
    <col min="11266" max="11266" width="91" style="33" bestFit="1" customWidth="1"/>
    <col min="11267" max="11520" width="11.42578125" style="33"/>
    <col min="11521" max="11521" width="14.7109375" style="33" bestFit="1" customWidth="1"/>
    <col min="11522" max="11522" width="91" style="33" bestFit="1" customWidth="1"/>
    <col min="11523" max="11776" width="11.42578125" style="33"/>
    <col min="11777" max="11777" width="14.7109375" style="33" bestFit="1" customWidth="1"/>
    <col min="11778" max="11778" width="91" style="33" bestFit="1" customWidth="1"/>
    <col min="11779" max="12032" width="11.42578125" style="33"/>
    <col min="12033" max="12033" width="14.7109375" style="33" bestFit="1" customWidth="1"/>
    <col min="12034" max="12034" width="91" style="33" bestFit="1" customWidth="1"/>
    <col min="12035" max="12288" width="11.42578125" style="33"/>
    <col min="12289" max="12289" width="14.7109375" style="33" bestFit="1" customWidth="1"/>
    <col min="12290" max="12290" width="91" style="33" bestFit="1" customWidth="1"/>
    <col min="12291" max="12544" width="11.42578125" style="33"/>
    <col min="12545" max="12545" width="14.7109375" style="33" bestFit="1" customWidth="1"/>
    <col min="12546" max="12546" width="91" style="33" bestFit="1" customWidth="1"/>
    <col min="12547" max="12800" width="11.42578125" style="33"/>
    <col min="12801" max="12801" width="14.7109375" style="33" bestFit="1" customWidth="1"/>
    <col min="12802" max="12802" width="91" style="33" bestFit="1" customWidth="1"/>
    <col min="12803" max="13056" width="11.42578125" style="33"/>
    <col min="13057" max="13057" width="14.7109375" style="33" bestFit="1" customWidth="1"/>
    <col min="13058" max="13058" width="91" style="33" bestFit="1" customWidth="1"/>
    <col min="13059" max="13312" width="11.42578125" style="33"/>
    <col min="13313" max="13313" width="14.7109375" style="33" bestFit="1" customWidth="1"/>
    <col min="13314" max="13314" width="91" style="33" bestFit="1" customWidth="1"/>
    <col min="13315" max="13568" width="11.42578125" style="33"/>
    <col min="13569" max="13569" width="14.7109375" style="33" bestFit="1" customWidth="1"/>
    <col min="13570" max="13570" width="91" style="33" bestFit="1" customWidth="1"/>
    <col min="13571" max="13824" width="11.42578125" style="33"/>
    <col min="13825" max="13825" width="14.7109375" style="33" bestFit="1" customWidth="1"/>
    <col min="13826" max="13826" width="91" style="33" bestFit="1" customWidth="1"/>
    <col min="13827" max="14080" width="11.42578125" style="33"/>
    <col min="14081" max="14081" width="14.7109375" style="33" bestFit="1" customWidth="1"/>
    <col min="14082" max="14082" width="91" style="33" bestFit="1" customWidth="1"/>
    <col min="14083" max="14336" width="11.42578125" style="33"/>
    <col min="14337" max="14337" width="14.7109375" style="33" bestFit="1" customWidth="1"/>
    <col min="14338" max="14338" width="91" style="33" bestFit="1" customWidth="1"/>
    <col min="14339" max="14592" width="11.42578125" style="33"/>
    <col min="14593" max="14593" width="14.7109375" style="33" bestFit="1" customWidth="1"/>
    <col min="14594" max="14594" width="91" style="33" bestFit="1" customWidth="1"/>
    <col min="14595" max="14848" width="11.42578125" style="33"/>
    <col min="14849" max="14849" width="14.7109375" style="33" bestFit="1" customWidth="1"/>
    <col min="14850" max="14850" width="91" style="33" bestFit="1" customWidth="1"/>
    <col min="14851" max="15104" width="11.42578125" style="33"/>
    <col min="15105" max="15105" width="14.7109375" style="33" bestFit="1" customWidth="1"/>
    <col min="15106" max="15106" width="91" style="33" bestFit="1" customWidth="1"/>
    <col min="15107" max="15360" width="11.42578125" style="33"/>
    <col min="15361" max="15361" width="14.7109375" style="33" bestFit="1" customWidth="1"/>
    <col min="15362" max="15362" width="91" style="33" bestFit="1" customWidth="1"/>
    <col min="15363" max="15616" width="11.42578125" style="33"/>
    <col min="15617" max="15617" width="14.7109375" style="33" bestFit="1" customWidth="1"/>
    <col min="15618" max="15618" width="91" style="33" bestFit="1" customWidth="1"/>
    <col min="15619" max="15872" width="11.42578125" style="33"/>
    <col min="15873" max="15873" width="14.7109375" style="33" bestFit="1" customWidth="1"/>
    <col min="15874" max="15874" width="91" style="33" bestFit="1" customWidth="1"/>
    <col min="15875" max="16128" width="11.42578125" style="33"/>
    <col min="16129" max="16129" width="14.7109375" style="33" bestFit="1" customWidth="1"/>
    <col min="16130" max="16130" width="91" style="33" bestFit="1" customWidth="1"/>
    <col min="16131" max="16384" width="11.42578125" style="33"/>
  </cols>
  <sheetData>
    <row r="1" spans="1:2" s="25" customFormat="1">
      <c r="A1" s="23">
        <v>1</v>
      </c>
      <c r="B1" s="24" t="s">
        <v>16</v>
      </c>
    </row>
    <row r="2" spans="1:2" s="25" customFormat="1">
      <c r="A2" s="26">
        <v>10</v>
      </c>
      <c r="B2" s="27" t="s">
        <v>17</v>
      </c>
    </row>
    <row r="3" spans="1:2" s="25" customFormat="1">
      <c r="A3" s="28">
        <v>101</v>
      </c>
      <c r="B3" s="29" t="s">
        <v>18</v>
      </c>
    </row>
    <row r="4" spans="1:2" s="31" customFormat="1">
      <c r="A4" s="30">
        <v>1011</v>
      </c>
      <c r="B4" s="31" t="s">
        <v>19</v>
      </c>
    </row>
    <row r="5" spans="1:2" s="31" customFormat="1">
      <c r="A5" s="30">
        <v>1012</v>
      </c>
      <c r="B5" s="31" t="s">
        <v>20</v>
      </c>
    </row>
    <row r="6" spans="1:2" s="31" customFormat="1">
      <c r="A6" s="30">
        <v>1013</v>
      </c>
      <c r="B6" s="31" t="s">
        <v>21</v>
      </c>
    </row>
    <row r="7" spans="1:2" s="31" customFormat="1">
      <c r="A7" s="32">
        <v>10131</v>
      </c>
      <c r="B7" s="31" t="s">
        <v>22</v>
      </c>
    </row>
    <row r="8" spans="1:2" s="31" customFormat="1">
      <c r="A8" s="32">
        <v>10132</v>
      </c>
      <c r="B8" s="31" t="s">
        <v>23</v>
      </c>
    </row>
    <row r="9" spans="1:2" s="31" customFormat="1">
      <c r="A9" s="30">
        <v>1018</v>
      </c>
      <c r="B9" s="31" t="s">
        <v>24</v>
      </c>
    </row>
    <row r="10" spans="1:2" s="25" customFormat="1">
      <c r="A10" s="28">
        <v>104</v>
      </c>
      <c r="B10" s="29" t="s">
        <v>25</v>
      </c>
    </row>
    <row r="11" spans="1:2" s="31" customFormat="1">
      <c r="A11" s="30">
        <v>1041</v>
      </c>
      <c r="B11" s="31" t="s">
        <v>26</v>
      </c>
    </row>
    <row r="12" spans="1:2" s="31" customFormat="1">
      <c r="A12" s="30">
        <v>1042</v>
      </c>
      <c r="B12" s="31" t="s">
        <v>27</v>
      </c>
    </row>
    <row r="13" spans="1:2">
      <c r="A13" s="30">
        <v>1043</v>
      </c>
      <c r="B13" s="31" t="s">
        <v>28</v>
      </c>
    </row>
    <row r="14" spans="1:2">
      <c r="A14" s="30">
        <v>1044</v>
      </c>
      <c r="B14" s="31" t="s">
        <v>29</v>
      </c>
    </row>
    <row r="15" spans="1:2">
      <c r="A15" s="30">
        <v>1045</v>
      </c>
      <c r="B15" s="31" t="s">
        <v>30</v>
      </c>
    </row>
    <row r="16" spans="1:2" s="25" customFormat="1">
      <c r="A16" s="28">
        <v>105</v>
      </c>
      <c r="B16" s="29" t="s">
        <v>31</v>
      </c>
    </row>
    <row r="17" spans="1:2" s="31" customFormat="1">
      <c r="A17" s="30">
        <v>1051</v>
      </c>
      <c r="B17" s="31" t="s">
        <v>32</v>
      </c>
    </row>
    <row r="18" spans="1:2" s="31" customFormat="1">
      <c r="A18" s="30">
        <v>1052</v>
      </c>
      <c r="B18" s="31" t="s">
        <v>33</v>
      </c>
    </row>
    <row r="19" spans="1:2">
      <c r="A19" s="30">
        <v>1053</v>
      </c>
      <c r="B19" s="31" t="s">
        <v>34</v>
      </c>
    </row>
    <row r="20" spans="1:2">
      <c r="A20" s="30">
        <v>1055</v>
      </c>
      <c r="B20" s="31" t="s">
        <v>35</v>
      </c>
    </row>
    <row r="21" spans="1:2">
      <c r="A21" s="30">
        <v>1057</v>
      </c>
      <c r="B21" s="31" t="s">
        <v>36</v>
      </c>
    </row>
    <row r="22" spans="1:2">
      <c r="A22" s="30">
        <v>1058</v>
      </c>
      <c r="B22" s="31" t="s">
        <v>37</v>
      </c>
    </row>
    <row r="23" spans="1:2">
      <c r="A23" s="34">
        <v>106</v>
      </c>
      <c r="B23" s="35" t="s">
        <v>38</v>
      </c>
    </row>
    <row r="24" spans="1:2" s="25" customFormat="1">
      <c r="A24" s="36">
        <v>1061</v>
      </c>
      <c r="B24" s="25" t="s">
        <v>39</v>
      </c>
    </row>
    <row r="25" spans="1:2" s="31" customFormat="1">
      <c r="A25" s="32">
        <v>10611</v>
      </c>
      <c r="B25" s="31" t="s">
        <v>40</v>
      </c>
    </row>
    <row r="26" spans="1:2" s="31" customFormat="1">
      <c r="A26" s="32">
        <v>10612</v>
      </c>
      <c r="B26" s="31" t="s">
        <v>41</v>
      </c>
    </row>
    <row r="27" spans="1:2" s="25" customFormat="1">
      <c r="A27" s="36">
        <v>1062</v>
      </c>
      <c r="B27" s="25" t="s">
        <v>42</v>
      </c>
    </row>
    <row r="28" spans="1:2" s="25" customFormat="1">
      <c r="A28" s="36">
        <v>1063</v>
      </c>
      <c r="B28" s="25" t="s">
        <v>43</v>
      </c>
    </row>
    <row r="29" spans="1:2" s="25" customFormat="1">
      <c r="A29" s="36">
        <v>1064</v>
      </c>
      <c r="B29" s="25" t="s">
        <v>44</v>
      </c>
    </row>
    <row r="30" spans="1:2" s="31" customFormat="1">
      <c r="A30" s="32">
        <v>10641</v>
      </c>
      <c r="B30" s="31" t="s">
        <v>41</v>
      </c>
    </row>
    <row r="31" spans="1:2" s="31" customFormat="1">
      <c r="A31" s="32">
        <v>10642</v>
      </c>
      <c r="B31" s="31" t="s">
        <v>45</v>
      </c>
    </row>
    <row r="32" spans="1:2" s="31" customFormat="1">
      <c r="A32" s="32">
        <v>10648</v>
      </c>
      <c r="B32" s="31" t="s">
        <v>46</v>
      </c>
    </row>
    <row r="33" spans="1:2" s="25" customFormat="1">
      <c r="A33" s="36">
        <v>1068</v>
      </c>
      <c r="B33" s="25" t="s">
        <v>47</v>
      </c>
    </row>
    <row r="34" spans="1:2" s="31" customFormat="1">
      <c r="A34" s="32">
        <v>10681</v>
      </c>
      <c r="B34" s="31" t="s">
        <v>48</v>
      </c>
    </row>
    <row r="35" spans="1:2" s="31" customFormat="1">
      <c r="A35" s="32">
        <v>10682</v>
      </c>
      <c r="B35" s="31" t="s">
        <v>49</v>
      </c>
    </row>
    <row r="36" spans="1:2" s="25" customFormat="1">
      <c r="A36" s="28">
        <v>107</v>
      </c>
      <c r="B36" s="29" t="s">
        <v>50</v>
      </c>
    </row>
    <row r="37" spans="1:2">
      <c r="A37" s="28">
        <v>108</v>
      </c>
      <c r="B37" s="29" t="s">
        <v>51</v>
      </c>
    </row>
    <row r="38" spans="1:2">
      <c r="A38" s="34">
        <v>109</v>
      </c>
      <c r="B38" s="35" t="s">
        <v>52</v>
      </c>
    </row>
    <row r="39" spans="1:2" s="25" customFormat="1">
      <c r="A39" s="26">
        <v>11</v>
      </c>
      <c r="B39" s="27" t="s">
        <v>53</v>
      </c>
    </row>
    <row r="40" spans="1:2" s="31" customFormat="1">
      <c r="A40" s="37">
        <v>110</v>
      </c>
      <c r="B40" s="31" t="s">
        <v>54</v>
      </c>
    </row>
    <row r="41" spans="1:2">
      <c r="A41" s="37">
        <v>119</v>
      </c>
      <c r="B41" s="31" t="s">
        <v>55</v>
      </c>
    </row>
    <row r="42" spans="1:2">
      <c r="A42" s="26">
        <v>12</v>
      </c>
      <c r="B42" s="27" t="s">
        <v>56</v>
      </c>
    </row>
    <row r="43" spans="1:2" s="31" customFormat="1">
      <c r="A43" s="37">
        <v>120</v>
      </c>
      <c r="B43" s="31" t="s">
        <v>57</v>
      </c>
    </row>
    <row r="44" spans="1:2">
      <c r="A44" s="37">
        <v>129</v>
      </c>
      <c r="B44" s="31" t="s">
        <v>58</v>
      </c>
    </row>
    <row r="45" spans="1:2">
      <c r="A45" s="26">
        <v>13</v>
      </c>
      <c r="B45" s="27" t="s">
        <v>59</v>
      </c>
    </row>
    <row r="46" spans="1:2">
      <c r="A46" s="34">
        <v>131</v>
      </c>
      <c r="B46" s="33" t="s">
        <v>60</v>
      </c>
    </row>
    <row r="47" spans="1:2" s="31" customFormat="1">
      <c r="A47" s="30">
        <v>1311</v>
      </c>
      <c r="B47" s="31" t="s">
        <v>61</v>
      </c>
    </row>
    <row r="48" spans="1:2">
      <c r="A48" s="30">
        <v>1312</v>
      </c>
      <c r="B48" s="31" t="s">
        <v>62</v>
      </c>
    </row>
    <row r="49" spans="1:2">
      <c r="A49" s="30">
        <v>1313</v>
      </c>
      <c r="B49" s="31" t="s">
        <v>63</v>
      </c>
    </row>
    <row r="50" spans="1:2">
      <c r="A50" s="30">
        <v>1314</v>
      </c>
      <c r="B50" s="31" t="s">
        <v>64</v>
      </c>
    </row>
    <row r="51" spans="1:2">
      <c r="A51" s="30">
        <v>1315</v>
      </c>
      <c r="B51" s="31" t="s">
        <v>65</v>
      </c>
    </row>
    <row r="52" spans="1:2">
      <c r="A52" s="30">
        <v>1316</v>
      </c>
      <c r="B52" s="31" t="s">
        <v>66</v>
      </c>
    </row>
    <row r="53" spans="1:2">
      <c r="A53" s="30">
        <v>1317</v>
      </c>
      <c r="B53" s="31" t="s">
        <v>67</v>
      </c>
    </row>
    <row r="54" spans="1:2">
      <c r="A54" s="30">
        <v>1318</v>
      </c>
      <c r="B54" s="31" t="s">
        <v>68</v>
      </c>
    </row>
    <row r="55" spans="1:2">
      <c r="A55" s="34">
        <v>138</v>
      </c>
      <c r="B55" s="33" t="s">
        <v>69</v>
      </c>
    </row>
    <row r="56" spans="1:2">
      <c r="A56" s="34">
        <v>139</v>
      </c>
      <c r="B56" s="33" t="s">
        <v>70</v>
      </c>
    </row>
    <row r="57" spans="1:2">
      <c r="A57" s="38">
        <v>1391</v>
      </c>
      <c r="B57" s="33" t="s">
        <v>60</v>
      </c>
    </row>
    <row r="58" spans="1:2">
      <c r="A58" s="32">
        <v>13911</v>
      </c>
      <c r="B58" s="31" t="s">
        <v>61</v>
      </c>
    </row>
    <row r="59" spans="1:2">
      <c r="A59" s="32">
        <v>13912</v>
      </c>
      <c r="B59" s="31" t="s">
        <v>62</v>
      </c>
    </row>
    <row r="60" spans="1:2">
      <c r="A60" s="32">
        <v>13913</v>
      </c>
      <c r="B60" s="31" t="s">
        <v>63</v>
      </c>
    </row>
    <row r="61" spans="1:2">
      <c r="A61" s="32">
        <v>13914</v>
      </c>
      <c r="B61" s="31" t="s">
        <v>64</v>
      </c>
    </row>
    <row r="62" spans="1:2">
      <c r="A62" s="32">
        <v>13915</v>
      </c>
      <c r="B62" s="31" t="s">
        <v>65</v>
      </c>
    </row>
    <row r="63" spans="1:2">
      <c r="A63" s="32">
        <v>13916</v>
      </c>
      <c r="B63" s="31" t="s">
        <v>66</v>
      </c>
    </row>
    <row r="64" spans="1:2">
      <c r="A64" s="32">
        <v>13917</v>
      </c>
      <c r="B64" s="31" t="s">
        <v>67</v>
      </c>
    </row>
    <row r="65" spans="1:2">
      <c r="A65" s="32">
        <v>13918</v>
      </c>
      <c r="B65" s="31" t="s">
        <v>68</v>
      </c>
    </row>
    <row r="66" spans="1:2">
      <c r="A66" s="38">
        <v>1398</v>
      </c>
      <c r="B66" s="33" t="s">
        <v>69</v>
      </c>
    </row>
    <row r="67" spans="1:2">
      <c r="A67" s="26">
        <v>14</v>
      </c>
      <c r="B67" s="27" t="s">
        <v>71</v>
      </c>
    </row>
    <row r="68" spans="1:2">
      <c r="A68" s="34">
        <v>142</v>
      </c>
      <c r="B68" s="33" t="s">
        <v>72</v>
      </c>
    </row>
    <row r="69" spans="1:2">
      <c r="A69" s="30">
        <v>1423</v>
      </c>
      <c r="B69" s="31" t="s">
        <v>73</v>
      </c>
    </row>
    <row r="70" spans="1:2">
      <c r="A70" s="30">
        <v>1424</v>
      </c>
      <c r="B70" s="31" t="s">
        <v>74</v>
      </c>
    </row>
    <row r="71" spans="1:2">
      <c r="A71" s="34">
        <v>143</v>
      </c>
      <c r="B71" s="33" t="s">
        <v>75</v>
      </c>
    </row>
    <row r="72" spans="1:2">
      <c r="A72" s="30">
        <v>1431</v>
      </c>
      <c r="B72" s="31" t="s">
        <v>76</v>
      </c>
    </row>
    <row r="73" spans="1:2">
      <c r="A73" s="30">
        <v>1432</v>
      </c>
      <c r="B73" s="31" t="s">
        <v>77</v>
      </c>
    </row>
    <row r="74" spans="1:2">
      <c r="A74" s="34">
        <v>144</v>
      </c>
      <c r="B74" s="33" t="s">
        <v>78</v>
      </c>
    </row>
    <row r="75" spans="1:2" s="25" customFormat="1">
      <c r="A75" s="28">
        <v>145</v>
      </c>
      <c r="B75" s="25" t="s">
        <v>79</v>
      </c>
    </row>
    <row r="76" spans="1:2" s="25" customFormat="1">
      <c r="A76" s="28">
        <v>146</v>
      </c>
      <c r="B76" s="25" t="s">
        <v>80</v>
      </c>
    </row>
    <row r="77" spans="1:2" s="25" customFormat="1">
      <c r="A77" s="28">
        <v>147</v>
      </c>
      <c r="B77" s="25" t="s">
        <v>81</v>
      </c>
    </row>
    <row r="78" spans="1:2" s="25" customFormat="1">
      <c r="A78" s="28">
        <v>148</v>
      </c>
      <c r="B78" s="25" t="s">
        <v>82</v>
      </c>
    </row>
    <row r="79" spans="1:2">
      <c r="A79" s="26">
        <v>15</v>
      </c>
      <c r="B79" s="27" t="s">
        <v>83</v>
      </c>
    </row>
    <row r="80" spans="1:2">
      <c r="A80" s="34">
        <v>151</v>
      </c>
      <c r="B80" s="33" t="s">
        <v>84</v>
      </c>
    </row>
    <row r="81" spans="1:2">
      <c r="A81" s="30">
        <v>1511</v>
      </c>
      <c r="B81" s="31" t="s">
        <v>85</v>
      </c>
    </row>
    <row r="82" spans="1:2">
      <c r="A82" s="30">
        <v>1512</v>
      </c>
      <c r="B82" s="31" t="s">
        <v>86</v>
      </c>
    </row>
    <row r="83" spans="1:2">
      <c r="A83" s="30">
        <v>1513</v>
      </c>
      <c r="B83" s="31" t="s">
        <v>87</v>
      </c>
    </row>
    <row r="84" spans="1:2">
      <c r="A84" s="30">
        <v>1514</v>
      </c>
      <c r="B84" s="31" t="s">
        <v>88</v>
      </c>
    </row>
    <row r="85" spans="1:2">
      <c r="A85" s="30">
        <v>1515</v>
      </c>
      <c r="B85" s="31" t="s">
        <v>89</v>
      </c>
    </row>
    <row r="86" spans="1:2">
      <c r="A86" s="30">
        <v>1516</v>
      </c>
      <c r="B86" s="31" t="s">
        <v>90</v>
      </c>
    </row>
    <row r="87" spans="1:2">
      <c r="A87" s="30">
        <v>1518</v>
      </c>
      <c r="B87" s="31" t="s">
        <v>91</v>
      </c>
    </row>
    <row r="88" spans="1:2">
      <c r="A88" s="34">
        <v>153</v>
      </c>
      <c r="B88" s="33" t="s">
        <v>92</v>
      </c>
    </row>
    <row r="89" spans="1:2">
      <c r="A89" s="34">
        <v>154</v>
      </c>
      <c r="B89" s="33" t="s">
        <v>93</v>
      </c>
    </row>
    <row r="90" spans="1:2">
      <c r="A90" s="34">
        <v>155</v>
      </c>
      <c r="B90" s="33" t="s">
        <v>94</v>
      </c>
    </row>
    <row r="91" spans="1:2">
      <c r="A91" s="34">
        <v>156</v>
      </c>
      <c r="B91" s="33" t="s">
        <v>95</v>
      </c>
    </row>
    <row r="92" spans="1:2">
      <c r="A92" s="34">
        <v>157</v>
      </c>
      <c r="B92" s="33" t="s">
        <v>96</v>
      </c>
    </row>
    <row r="93" spans="1:2">
      <c r="A93" s="30">
        <v>1572</v>
      </c>
      <c r="B93" s="31" t="s">
        <v>97</v>
      </c>
    </row>
    <row r="94" spans="1:2">
      <c r="A94" s="34">
        <v>158</v>
      </c>
      <c r="B94" s="33" t="s">
        <v>98</v>
      </c>
    </row>
    <row r="95" spans="1:2">
      <c r="A95" s="30">
        <v>1581</v>
      </c>
      <c r="B95" s="31" t="s">
        <v>99</v>
      </c>
    </row>
    <row r="96" spans="1:2">
      <c r="A96" s="26">
        <v>16</v>
      </c>
      <c r="B96" s="27" t="s">
        <v>100</v>
      </c>
    </row>
    <row r="97" spans="1:2">
      <c r="A97" s="34">
        <v>161</v>
      </c>
      <c r="B97" s="33" t="s">
        <v>101</v>
      </c>
    </row>
    <row r="98" spans="1:2">
      <c r="A98" s="34">
        <v>163</v>
      </c>
      <c r="B98" s="33" t="s">
        <v>102</v>
      </c>
    </row>
    <row r="99" spans="1:2">
      <c r="A99" s="34">
        <v>164</v>
      </c>
      <c r="B99" s="33" t="s">
        <v>103</v>
      </c>
    </row>
    <row r="100" spans="1:2">
      <c r="A100" s="34">
        <v>165</v>
      </c>
      <c r="B100" s="33" t="s">
        <v>104</v>
      </c>
    </row>
    <row r="101" spans="1:2">
      <c r="A101" s="30">
        <v>1651</v>
      </c>
      <c r="B101" s="31" t="s">
        <v>105</v>
      </c>
    </row>
    <row r="102" spans="1:2">
      <c r="A102" s="30">
        <v>1655</v>
      </c>
      <c r="B102" s="31" t="s">
        <v>106</v>
      </c>
    </row>
    <row r="103" spans="1:2">
      <c r="A103" s="34">
        <v>166</v>
      </c>
      <c r="B103" s="33" t="s">
        <v>107</v>
      </c>
    </row>
    <row r="104" spans="1:2">
      <c r="A104" s="30">
        <v>1661</v>
      </c>
      <c r="B104" s="31" t="s">
        <v>108</v>
      </c>
    </row>
    <row r="105" spans="1:2">
      <c r="A105" s="30">
        <v>1662</v>
      </c>
      <c r="B105" s="31" t="s">
        <v>109</v>
      </c>
    </row>
    <row r="106" spans="1:2">
      <c r="A106" s="34">
        <v>167</v>
      </c>
      <c r="B106" s="33" t="s">
        <v>110</v>
      </c>
    </row>
    <row r="107" spans="1:2">
      <c r="A107" s="30">
        <v>1671</v>
      </c>
      <c r="B107" s="31" t="s">
        <v>111</v>
      </c>
    </row>
    <row r="108" spans="1:2">
      <c r="A108" s="30">
        <v>1674</v>
      </c>
      <c r="B108" s="31" t="s">
        <v>112</v>
      </c>
    </row>
    <row r="109" spans="1:2" s="31" customFormat="1">
      <c r="A109" s="30">
        <v>1675</v>
      </c>
      <c r="B109" s="31" t="s">
        <v>113</v>
      </c>
    </row>
    <row r="110" spans="1:2">
      <c r="A110" s="34">
        <v>168</v>
      </c>
      <c r="B110" s="33" t="s">
        <v>114</v>
      </c>
    </row>
    <row r="111" spans="1:2">
      <c r="A111" s="30">
        <v>1681</v>
      </c>
      <c r="B111" s="31" t="s">
        <v>115</v>
      </c>
    </row>
    <row r="112" spans="1:2">
      <c r="A112" s="30">
        <v>1685</v>
      </c>
      <c r="B112" s="31" t="s">
        <v>116</v>
      </c>
    </row>
    <row r="113" spans="1:2">
      <c r="A113" s="30">
        <v>1687</v>
      </c>
      <c r="B113" s="31" t="s">
        <v>117</v>
      </c>
    </row>
    <row r="114" spans="1:2">
      <c r="A114" s="32">
        <v>16881</v>
      </c>
      <c r="B114" s="31" t="s">
        <v>118</v>
      </c>
    </row>
    <row r="115" spans="1:2">
      <c r="A115" s="32">
        <v>16883</v>
      </c>
      <c r="B115" s="31" t="s">
        <v>119</v>
      </c>
    </row>
    <row r="116" spans="1:2">
      <c r="A116" s="32">
        <v>16884</v>
      </c>
      <c r="B116" s="31" t="s">
        <v>120</v>
      </c>
    </row>
    <row r="117" spans="1:2">
      <c r="A117" s="32">
        <v>16885</v>
      </c>
      <c r="B117" s="31" t="s">
        <v>121</v>
      </c>
    </row>
    <row r="118" spans="1:2">
      <c r="A118" s="32">
        <v>16886</v>
      </c>
      <c r="B118" s="31" t="s">
        <v>122</v>
      </c>
    </row>
    <row r="119" spans="1:2">
      <c r="A119" s="32">
        <v>16887</v>
      </c>
      <c r="B119" s="31" t="s">
        <v>123</v>
      </c>
    </row>
    <row r="120" spans="1:2">
      <c r="A120" s="32">
        <v>16888</v>
      </c>
      <c r="B120" s="31" t="s">
        <v>124</v>
      </c>
    </row>
    <row r="121" spans="1:2">
      <c r="A121" s="34">
        <v>169</v>
      </c>
      <c r="B121" s="33" t="s">
        <v>125</v>
      </c>
    </row>
    <row r="122" spans="1:2">
      <c r="A122" s="26">
        <v>17</v>
      </c>
      <c r="B122" s="27" t="s">
        <v>126</v>
      </c>
    </row>
    <row r="123" spans="1:2">
      <c r="A123" s="34">
        <v>171</v>
      </c>
      <c r="B123" s="33" t="s">
        <v>127</v>
      </c>
    </row>
    <row r="124" spans="1:2">
      <c r="A124" s="34">
        <v>174</v>
      </c>
      <c r="B124" s="33" t="s">
        <v>128</v>
      </c>
    </row>
    <row r="125" spans="1:2">
      <c r="A125" s="34">
        <v>178</v>
      </c>
      <c r="B125" s="33" t="s">
        <v>129</v>
      </c>
    </row>
    <row r="126" spans="1:2">
      <c r="A126" s="30">
        <v>1781</v>
      </c>
      <c r="B126" s="31" t="s">
        <v>130</v>
      </c>
    </row>
    <row r="127" spans="1:2">
      <c r="A127" s="30">
        <v>1788</v>
      </c>
      <c r="B127" s="31" t="s">
        <v>131</v>
      </c>
    </row>
    <row r="128" spans="1:2">
      <c r="A128" s="26">
        <v>18</v>
      </c>
      <c r="B128" s="27" t="s">
        <v>132</v>
      </c>
    </row>
    <row r="129" spans="1:2" s="31" customFormat="1">
      <c r="A129" s="37">
        <v>181</v>
      </c>
      <c r="B129" s="31" t="s">
        <v>133</v>
      </c>
    </row>
    <row r="130" spans="1:2">
      <c r="A130" s="37">
        <v>186</v>
      </c>
      <c r="B130" s="31" t="s">
        <v>134</v>
      </c>
    </row>
    <row r="131" spans="1:2">
      <c r="A131" s="37">
        <v>187</v>
      </c>
      <c r="B131" s="31" t="s">
        <v>135</v>
      </c>
    </row>
    <row r="132" spans="1:2">
      <c r="A132" s="37">
        <v>188</v>
      </c>
      <c r="B132" s="31" t="s">
        <v>136</v>
      </c>
    </row>
    <row r="133" spans="1:2">
      <c r="A133" s="39">
        <v>2</v>
      </c>
      <c r="B133" s="40" t="s">
        <v>137</v>
      </c>
    </row>
    <row r="134" spans="1:2">
      <c r="A134" s="41">
        <v>20</v>
      </c>
      <c r="B134" s="42" t="s">
        <v>138</v>
      </c>
    </row>
    <row r="135" spans="1:2" s="25" customFormat="1">
      <c r="A135" s="28">
        <v>201</v>
      </c>
      <c r="B135" s="25" t="s">
        <v>139</v>
      </c>
    </row>
    <row r="136" spans="1:2" s="31" customFormat="1">
      <c r="A136" s="30">
        <v>2011</v>
      </c>
      <c r="B136" s="31" t="s">
        <v>140</v>
      </c>
    </row>
    <row r="137" spans="1:2" s="31" customFormat="1">
      <c r="A137" s="30">
        <v>2012</v>
      </c>
      <c r="B137" s="31" t="s">
        <v>141</v>
      </c>
    </row>
    <row r="138" spans="1:2" s="31" customFormat="1">
      <c r="A138" s="32">
        <v>20121</v>
      </c>
      <c r="B138" s="31" t="s">
        <v>142</v>
      </c>
    </row>
    <row r="139" spans="1:2" s="31" customFormat="1">
      <c r="A139" s="32">
        <v>20122</v>
      </c>
      <c r="B139" s="31" t="s">
        <v>143</v>
      </c>
    </row>
    <row r="140" spans="1:2" s="31" customFormat="1">
      <c r="A140" s="30">
        <v>2013</v>
      </c>
      <c r="B140" s="31" t="s">
        <v>144</v>
      </c>
    </row>
    <row r="141" spans="1:2">
      <c r="A141" s="43">
        <v>203</v>
      </c>
      <c r="B141" s="33" t="s">
        <v>145</v>
      </c>
    </row>
    <row r="142" spans="1:2">
      <c r="A142" s="34">
        <v>205</v>
      </c>
      <c r="B142" s="33" t="s">
        <v>146</v>
      </c>
    </row>
    <row r="143" spans="1:2" s="25" customFormat="1">
      <c r="A143" s="28">
        <v>206</v>
      </c>
      <c r="B143" s="25" t="s">
        <v>147</v>
      </c>
    </row>
    <row r="144" spans="1:2" s="25" customFormat="1">
      <c r="A144" s="28">
        <v>207</v>
      </c>
      <c r="B144" s="25" t="s">
        <v>148</v>
      </c>
    </row>
    <row r="145" spans="1:2" s="25" customFormat="1">
      <c r="A145" s="28">
        <v>208</v>
      </c>
      <c r="B145" s="25" t="s">
        <v>149</v>
      </c>
    </row>
    <row r="146" spans="1:2">
      <c r="A146" s="41">
        <v>21</v>
      </c>
      <c r="B146" s="42" t="s">
        <v>150</v>
      </c>
    </row>
    <row r="147" spans="1:2" s="45" customFormat="1">
      <c r="A147" s="44">
        <v>211</v>
      </c>
      <c r="B147" s="45" t="s">
        <v>151</v>
      </c>
    </row>
    <row r="148" spans="1:2" s="45" customFormat="1">
      <c r="A148" s="46">
        <v>2111</v>
      </c>
      <c r="B148" s="45" t="s">
        <v>152</v>
      </c>
    </row>
    <row r="149" spans="1:2" s="45" customFormat="1">
      <c r="A149" s="46">
        <v>2112</v>
      </c>
      <c r="B149" s="45" t="s">
        <v>153</v>
      </c>
    </row>
    <row r="150" spans="1:2" s="45" customFormat="1">
      <c r="A150" s="46">
        <v>2113</v>
      </c>
      <c r="B150" s="45" t="s">
        <v>154</v>
      </c>
    </row>
    <row r="151" spans="1:2" s="45" customFormat="1">
      <c r="A151" s="46">
        <v>2114</v>
      </c>
      <c r="B151" s="45" t="s">
        <v>155</v>
      </c>
    </row>
    <row r="152" spans="1:2" s="48" customFormat="1">
      <c r="A152" s="47">
        <v>21141</v>
      </c>
      <c r="B152" s="48" t="s">
        <v>156</v>
      </c>
    </row>
    <row r="153" spans="1:2" s="45" customFormat="1">
      <c r="A153" s="46">
        <v>2115</v>
      </c>
      <c r="B153" s="45" t="s">
        <v>157</v>
      </c>
    </row>
    <row r="154" spans="1:2" s="48" customFormat="1">
      <c r="A154" s="49">
        <v>21151</v>
      </c>
      <c r="B154" s="48" t="s">
        <v>158</v>
      </c>
    </row>
    <row r="155" spans="1:2" s="45" customFormat="1">
      <c r="A155" s="49">
        <v>21155</v>
      </c>
      <c r="B155" s="48" t="s">
        <v>159</v>
      </c>
    </row>
    <row r="156" spans="1:2" s="45" customFormat="1">
      <c r="A156" s="49">
        <v>21158</v>
      </c>
      <c r="B156" s="48" t="s">
        <v>160</v>
      </c>
    </row>
    <row r="157" spans="1:2" s="45" customFormat="1">
      <c r="A157" s="47">
        <v>211581</v>
      </c>
      <c r="B157" s="48" t="s">
        <v>161</v>
      </c>
    </row>
    <row r="158" spans="1:2" s="45" customFormat="1">
      <c r="A158" s="47">
        <v>211588</v>
      </c>
      <c r="B158" s="48" t="s">
        <v>162</v>
      </c>
    </row>
    <row r="159" spans="1:2" s="45" customFormat="1">
      <c r="A159" s="46">
        <v>2116</v>
      </c>
      <c r="B159" s="45" t="s">
        <v>163</v>
      </c>
    </row>
    <row r="160" spans="1:2" s="45" customFormat="1">
      <c r="A160" s="44">
        <v>212</v>
      </c>
      <c r="B160" s="45" t="s">
        <v>164</v>
      </c>
    </row>
    <row r="161" spans="1:2" s="45" customFormat="1">
      <c r="A161" s="44">
        <v>213</v>
      </c>
      <c r="B161" s="45" t="s">
        <v>165</v>
      </c>
    </row>
    <row r="162" spans="1:2" s="45" customFormat="1">
      <c r="A162" s="46">
        <v>2131</v>
      </c>
      <c r="B162" s="45" t="s">
        <v>166</v>
      </c>
    </row>
    <row r="163" spans="1:2" s="48" customFormat="1">
      <c r="A163" s="47">
        <v>21311</v>
      </c>
      <c r="B163" s="48" t="s">
        <v>158</v>
      </c>
    </row>
    <row r="164" spans="1:2" s="45" customFormat="1">
      <c r="A164" s="47">
        <v>21315</v>
      </c>
      <c r="B164" s="48" t="s">
        <v>159</v>
      </c>
    </row>
    <row r="165" spans="1:2" s="45" customFormat="1">
      <c r="A165" s="47">
        <v>21318</v>
      </c>
      <c r="B165" s="48" t="s">
        <v>160</v>
      </c>
    </row>
    <row r="166" spans="1:2" s="45" customFormat="1">
      <c r="A166" s="50">
        <v>213181</v>
      </c>
      <c r="B166" s="48" t="s">
        <v>161</v>
      </c>
    </row>
    <row r="167" spans="1:2" s="45" customFormat="1">
      <c r="A167" s="50">
        <v>213188</v>
      </c>
      <c r="B167" s="48" t="s">
        <v>162</v>
      </c>
    </row>
    <row r="168" spans="1:2" s="45" customFormat="1">
      <c r="A168" s="46">
        <v>2135</v>
      </c>
      <c r="B168" s="45" t="s">
        <v>167</v>
      </c>
    </row>
    <row r="169" spans="1:2" s="45" customFormat="1">
      <c r="A169" s="46">
        <v>2138</v>
      </c>
      <c r="B169" s="45" t="s">
        <v>168</v>
      </c>
    </row>
    <row r="170" spans="1:2" s="45" customFormat="1">
      <c r="A170" s="47">
        <v>21381</v>
      </c>
      <c r="B170" s="48" t="s">
        <v>169</v>
      </c>
    </row>
    <row r="171" spans="1:2" s="45" customFormat="1">
      <c r="A171" s="47">
        <v>21382</v>
      </c>
      <c r="B171" s="48" t="s">
        <v>170</v>
      </c>
    </row>
    <row r="172" spans="1:2" s="45" customFormat="1">
      <c r="A172" s="47">
        <v>21383</v>
      </c>
      <c r="B172" s="48" t="s">
        <v>171</v>
      </c>
    </row>
    <row r="173" spans="1:2" s="45" customFormat="1">
      <c r="A173" s="47">
        <v>21384</v>
      </c>
      <c r="B173" s="48" t="s">
        <v>172</v>
      </c>
    </row>
    <row r="174" spans="1:2" s="45" customFormat="1">
      <c r="A174" s="47">
        <v>21385</v>
      </c>
      <c r="B174" s="48" t="s">
        <v>173</v>
      </c>
    </row>
    <row r="175" spans="1:2" s="45" customFormat="1">
      <c r="A175" s="44">
        <v>214</v>
      </c>
      <c r="B175" s="45" t="s">
        <v>174</v>
      </c>
    </row>
    <row r="176" spans="1:2" s="45" customFormat="1">
      <c r="A176" s="44">
        <v>215</v>
      </c>
      <c r="B176" s="45" t="s">
        <v>175</v>
      </c>
    </row>
    <row r="177" spans="1:2" s="45" customFormat="1">
      <c r="A177" s="46">
        <v>2151</v>
      </c>
      <c r="B177" s="45" t="s">
        <v>176</v>
      </c>
    </row>
    <row r="178" spans="1:2" s="48" customFormat="1">
      <c r="A178" s="47">
        <v>21511</v>
      </c>
      <c r="B178" s="48" t="s">
        <v>177</v>
      </c>
    </row>
    <row r="179" spans="1:2" s="45" customFormat="1">
      <c r="A179" s="47">
        <v>21514</v>
      </c>
      <c r="B179" s="48" t="s">
        <v>178</v>
      </c>
    </row>
    <row r="180" spans="1:2" s="45" customFormat="1">
      <c r="A180" s="46">
        <v>2153</v>
      </c>
      <c r="B180" s="45" t="s">
        <v>179</v>
      </c>
    </row>
    <row r="181" spans="1:2" s="45" customFormat="1">
      <c r="A181" s="47">
        <v>21531</v>
      </c>
      <c r="B181" s="48" t="s">
        <v>177</v>
      </c>
    </row>
    <row r="182" spans="1:2" s="45" customFormat="1">
      <c r="A182" s="47">
        <v>21534</v>
      </c>
      <c r="B182" s="48" t="s">
        <v>178</v>
      </c>
    </row>
    <row r="183" spans="1:2" s="45" customFormat="1">
      <c r="A183" s="46">
        <v>2154</v>
      </c>
      <c r="B183" s="45" t="s">
        <v>180</v>
      </c>
    </row>
    <row r="184" spans="1:2" s="45" customFormat="1">
      <c r="A184" s="46">
        <v>2155</v>
      </c>
      <c r="B184" s="45" t="s">
        <v>181</v>
      </c>
    </row>
    <row r="185" spans="1:2" s="45" customFormat="1">
      <c r="A185" s="46">
        <v>2157</v>
      </c>
      <c r="B185" s="45" t="s">
        <v>182</v>
      </c>
    </row>
    <row r="186" spans="1:2" s="45" customFormat="1">
      <c r="A186" s="44">
        <v>218</v>
      </c>
      <c r="B186" s="45" t="s">
        <v>183</v>
      </c>
    </row>
    <row r="187" spans="1:2" s="45" customFormat="1">
      <c r="A187" s="46">
        <v>2181</v>
      </c>
      <c r="B187" s="45" t="s">
        <v>184</v>
      </c>
    </row>
    <row r="188" spans="1:2" s="45" customFormat="1">
      <c r="A188" s="46">
        <v>2182</v>
      </c>
      <c r="B188" s="45" t="s">
        <v>185</v>
      </c>
    </row>
    <row r="189" spans="1:2" s="45" customFormat="1">
      <c r="A189" s="46">
        <v>2183</v>
      </c>
      <c r="B189" s="45" t="s">
        <v>186</v>
      </c>
    </row>
    <row r="190" spans="1:2" s="45" customFormat="1">
      <c r="A190" s="46">
        <v>2184</v>
      </c>
      <c r="B190" s="45" t="s">
        <v>187</v>
      </c>
    </row>
    <row r="191" spans="1:2" s="45" customFormat="1">
      <c r="A191" s="46">
        <v>2185</v>
      </c>
      <c r="B191" s="45" t="s">
        <v>188</v>
      </c>
    </row>
    <row r="192" spans="1:2" s="45" customFormat="1">
      <c r="A192" s="46">
        <v>2186</v>
      </c>
      <c r="B192" s="45" t="s">
        <v>189</v>
      </c>
    </row>
    <row r="193" spans="1:2">
      <c r="A193" s="51">
        <v>22</v>
      </c>
      <c r="B193" s="52" t="s">
        <v>190</v>
      </c>
    </row>
    <row r="194" spans="1:2">
      <c r="A194" s="41">
        <v>21</v>
      </c>
      <c r="B194" s="42" t="s">
        <v>191</v>
      </c>
    </row>
    <row r="195" spans="1:2">
      <c r="A195" s="34">
        <v>231</v>
      </c>
      <c r="B195" s="33" t="s">
        <v>192</v>
      </c>
    </row>
    <row r="196" spans="1:2" s="31" customFormat="1">
      <c r="A196" s="30">
        <v>2312</v>
      </c>
      <c r="B196" s="31" t="s">
        <v>151</v>
      </c>
    </row>
    <row r="197" spans="1:2">
      <c r="A197" s="30">
        <v>2313</v>
      </c>
      <c r="B197" s="31" t="s">
        <v>165</v>
      </c>
    </row>
    <row r="198" spans="1:2">
      <c r="A198" s="30">
        <v>2315</v>
      </c>
      <c r="B198" s="31" t="s">
        <v>175</v>
      </c>
    </row>
    <row r="199" spans="1:2">
      <c r="A199" s="30">
        <v>2318</v>
      </c>
      <c r="B199" s="31" t="s">
        <v>183</v>
      </c>
    </row>
    <row r="200" spans="1:2">
      <c r="A200" s="34">
        <v>232</v>
      </c>
      <c r="B200" s="33" t="s">
        <v>193</v>
      </c>
    </row>
    <row r="201" spans="1:2">
      <c r="A201" s="34">
        <v>237</v>
      </c>
      <c r="B201" s="33" t="s">
        <v>194</v>
      </c>
    </row>
    <row r="202" spans="1:2">
      <c r="A202" s="34">
        <v>238</v>
      </c>
      <c r="B202" s="33" t="s">
        <v>195</v>
      </c>
    </row>
    <row r="203" spans="1:2">
      <c r="A203" s="30">
        <v>2382</v>
      </c>
      <c r="B203" s="31" t="s">
        <v>151</v>
      </c>
    </row>
    <row r="204" spans="1:2">
      <c r="A204" s="30">
        <v>2383</v>
      </c>
      <c r="B204" s="31" t="s">
        <v>165</v>
      </c>
    </row>
    <row r="205" spans="1:2">
      <c r="A205" s="30">
        <v>2385</v>
      </c>
      <c r="B205" s="31" t="s">
        <v>175</v>
      </c>
    </row>
    <row r="206" spans="1:2">
      <c r="A206" s="30">
        <v>2388</v>
      </c>
      <c r="B206" s="31" t="s">
        <v>183</v>
      </c>
    </row>
    <row r="207" spans="1:2">
      <c r="A207" s="51">
        <v>25</v>
      </c>
      <c r="B207" s="52" t="s">
        <v>196</v>
      </c>
    </row>
    <row r="208" spans="1:2">
      <c r="A208" s="51">
        <v>26</v>
      </c>
      <c r="B208" s="52" t="s">
        <v>197</v>
      </c>
    </row>
    <row r="209" spans="1:2">
      <c r="A209" s="34">
        <v>261</v>
      </c>
      <c r="B209" s="33" t="s">
        <v>198</v>
      </c>
    </row>
    <row r="210" spans="1:2" s="31" customFormat="1">
      <c r="A210" s="30">
        <v>2611</v>
      </c>
      <c r="B210" s="31" t="s">
        <v>199</v>
      </c>
    </row>
    <row r="211" spans="1:2">
      <c r="A211" s="30">
        <v>2618</v>
      </c>
      <c r="B211" s="31" t="s">
        <v>200</v>
      </c>
    </row>
    <row r="212" spans="1:2">
      <c r="A212" s="34">
        <v>266</v>
      </c>
      <c r="B212" s="33" t="s">
        <v>201</v>
      </c>
    </row>
    <row r="213" spans="1:2">
      <c r="A213" s="34">
        <v>267</v>
      </c>
      <c r="B213" s="33" t="s">
        <v>202</v>
      </c>
    </row>
    <row r="214" spans="1:2" s="31" customFormat="1">
      <c r="A214" s="30">
        <v>2671</v>
      </c>
      <c r="B214" s="31" t="s">
        <v>203</v>
      </c>
    </row>
    <row r="215" spans="1:2">
      <c r="A215" s="30">
        <v>2674</v>
      </c>
      <c r="B215" s="31" t="s">
        <v>204</v>
      </c>
    </row>
    <row r="216" spans="1:2">
      <c r="A216" s="30">
        <v>2675</v>
      </c>
      <c r="B216" s="31" t="s">
        <v>205</v>
      </c>
    </row>
    <row r="217" spans="1:2">
      <c r="A217" s="30">
        <v>2676</v>
      </c>
      <c r="B217" s="31" t="s">
        <v>206</v>
      </c>
    </row>
    <row r="218" spans="1:2">
      <c r="A218" s="30">
        <v>2677</v>
      </c>
      <c r="B218" s="31" t="s">
        <v>207</v>
      </c>
    </row>
    <row r="219" spans="1:2">
      <c r="A219" s="30">
        <v>2678</v>
      </c>
      <c r="B219" s="31" t="s">
        <v>131</v>
      </c>
    </row>
    <row r="220" spans="1:2">
      <c r="A220" s="34">
        <v>268</v>
      </c>
      <c r="B220" s="33" t="s">
        <v>208</v>
      </c>
    </row>
    <row r="221" spans="1:2">
      <c r="A221" s="30">
        <v>2681</v>
      </c>
      <c r="B221" s="31" t="s">
        <v>130</v>
      </c>
    </row>
    <row r="222" spans="1:2">
      <c r="A222" s="30">
        <v>2688</v>
      </c>
      <c r="B222" s="31" t="s">
        <v>131</v>
      </c>
    </row>
    <row r="223" spans="1:2">
      <c r="A223" s="34">
        <v>269</v>
      </c>
      <c r="B223" s="33" t="s">
        <v>209</v>
      </c>
    </row>
    <row r="224" spans="1:2">
      <c r="A224" s="51">
        <v>27</v>
      </c>
      <c r="B224" s="52" t="s">
        <v>210</v>
      </c>
    </row>
    <row r="225" spans="1:2">
      <c r="A225" s="34">
        <v>271</v>
      </c>
      <c r="B225" s="33" t="s">
        <v>211</v>
      </c>
    </row>
    <row r="226" spans="1:2" s="31" customFormat="1">
      <c r="A226" s="30">
        <v>2711</v>
      </c>
      <c r="B226" s="31" t="s">
        <v>199</v>
      </c>
    </row>
    <row r="227" spans="1:2">
      <c r="A227" s="30">
        <v>2718</v>
      </c>
      <c r="B227" s="31" t="s">
        <v>200</v>
      </c>
    </row>
    <row r="228" spans="1:2">
      <c r="A228" s="34">
        <v>272</v>
      </c>
      <c r="B228" s="33" t="s">
        <v>212</v>
      </c>
    </row>
    <row r="229" spans="1:2">
      <c r="A229" s="30">
        <v>2721</v>
      </c>
      <c r="B229" s="31" t="s">
        <v>213</v>
      </c>
    </row>
    <row r="230" spans="1:2">
      <c r="A230" s="30">
        <v>2722</v>
      </c>
      <c r="B230" s="31" t="s">
        <v>214</v>
      </c>
    </row>
    <row r="231" spans="1:2">
      <c r="A231" s="34">
        <v>273</v>
      </c>
      <c r="B231" s="33" t="s">
        <v>215</v>
      </c>
    </row>
    <row r="232" spans="1:2" s="45" customFormat="1">
      <c r="A232" s="44">
        <v>274</v>
      </c>
      <c r="B232" s="45" t="s">
        <v>216</v>
      </c>
    </row>
    <row r="233" spans="1:2" s="45" customFormat="1">
      <c r="A233" s="49">
        <v>2741</v>
      </c>
      <c r="B233" s="48" t="s">
        <v>217</v>
      </c>
    </row>
    <row r="234" spans="1:2" s="45" customFormat="1">
      <c r="A234" s="49">
        <v>2742</v>
      </c>
      <c r="B234" s="48" t="s">
        <v>218</v>
      </c>
    </row>
    <row r="235" spans="1:2" s="45" customFormat="1">
      <c r="A235" s="49">
        <v>2743</v>
      </c>
      <c r="B235" s="48" t="s">
        <v>219</v>
      </c>
    </row>
    <row r="236" spans="1:2" s="45" customFormat="1">
      <c r="A236" s="49">
        <v>2748</v>
      </c>
      <c r="B236" s="48" t="s">
        <v>220</v>
      </c>
    </row>
    <row r="237" spans="1:2" s="45" customFormat="1">
      <c r="A237" s="44">
        <v>275</v>
      </c>
      <c r="B237" s="45" t="s">
        <v>221</v>
      </c>
    </row>
    <row r="238" spans="1:2" s="48" customFormat="1">
      <c r="A238" s="49">
        <v>2751</v>
      </c>
      <c r="B238" s="48" t="s">
        <v>105</v>
      </c>
    </row>
    <row r="239" spans="1:2" s="45" customFormat="1">
      <c r="A239" s="49">
        <v>2755</v>
      </c>
      <c r="B239" s="48" t="s">
        <v>106</v>
      </c>
    </row>
    <row r="240" spans="1:2" s="45" customFormat="1">
      <c r="A240" s="44">
        <v>276</v>
      </c>
      <c r="B240" s="45" t="s">
        <v>222</v>
      </c>
    </row>
    <row r="241" spans="1:2" s="48" customFormat="1">
      <c r="A241" s="49">
        <v>2761</v>
      </c>
      <c r="B241" s="48" t="s">
        <v>223</v>
      </c>
    </row>
    <row r="242" spans="1:2" s="45" customFormat="1">
      <c r="A242" s="49">
        <v>2768</v>
      </c>
      <c r="B242" s="48" t="s">
        <v>131</v>
      </c>
    </row>
    <row r="243" spans="1:2" s="45" customFormat="1">
      <c r="A243" s="47">
        <v>27682</v>
      </c>
      <c r="B243" s="48" t="s">
        <v>224</v>
      </c>
    </row>
    <row r="244" spans="1:2" s="45" customFormat="1">
      <c r="A244" s="47">
        <v>27684</v>
      </c>
      <c r="B244" s="48" t="s">
        <v>225</v>
      </c>
    </row>
    <row r="245" spans="1:2" s="45" customFormat="1">
      <c r="A245" s="47">
        <v>27685</v>
      </c>
      <c r="B245" s="48" t="s">
        <v>226</v>
      </c>
    </row>
    <row r="246" spans="1:2" s="45" customFormat="1">
      <c r="A246" s="47">
        <v>27688</v>
      </c>
      <c r="B246" s="48" t="s">
        <v>227</v>
      </c>
    </row>
    <row r="247" spans="1:2" s="45" customFormat="1">
      <c r="A247" s="44">
        <v>277</v>
      </c>
      <c r="B247" s="45" t="s">
        <v>228</v>
      </c>
    </row>
    <row r="248" spans="1:2" s="48" customFormat="1">
      <c r="A248" s="49">
        <v>2771</v>
      </c>
      <c r="B248" s="48" t="s">
        <v>228</v>
      </c>
    </row>
    <row r="249" spans="1:2" s="45" customFormat="1">
      <c r="A249" s="49">
        <v>2772</v>
      </c>
      <c r="B249" s="48" t="s">
        <v>229</v>
      </c>
    </row>
    <row r="250" spans="1:2" s="45" customFormat="1">
      <c r="A250" s="44">
        <v>279</v>
      </c>
      <c r="B250" s="45" t="s">
        <v>230</v>
      </c>
    </row>
    <row r="251" spans="1:2">
      <c r="A251" s="51">
        <v>28</v>
      </c>
      <c r="B251" s="52" t="s">
        <v>231</v>
      </c>
    </row>
    <row r="252" spans="1:2" s="54" customFormat="1">
      <c r="A252" s="53">
        <v>280</v>
      </c>
      <c r="B252" s="54" t="s">
        <v>232</v>
      </c>
    </row>
    <row r="253" spans="1:2" s="45" customFormat="1">
      <c r="A253" s="46">
        <v>2801</v>
      </c>
      <c r="B253" s="45" t="s">
        <v>139</v>
      </c>
    </row>
    <row r="254" spans="1:2" s="45" customFormat="1">
      <c r="A254" s="46">
        <v>2803</v>
      </c>
      <c r="B254" s="45" t="s">
        <v>145</v>
      </c>
    </row>
    <row r="255" spans="1:2" s="45" customFormat="1">
      <c r="A255" s="46">
        <v>2805</v>
      </c>
      <c r="B255" s="45" t="s">
        <v>146</v>
      </c>
    </row>
    <row r="256" spans="1:2" s="45" customFormat="1">
      <c r="A256" s="46">
        <v>2807</v>
      </c>
      <c r="B256" s="45" t="s">
        <v>148</v>
      </c>
    </row>
    <row r="257" spans="1:2" s="45" customFormat="1">
      <c r="A257" s="46">
        <v>2808</v>
      </c>
      <c r="B257" s="45" t="s">
        <v>149</v>
      </c>
    </row>
    <row r="258" spans="1:2" s="54" customFormat="1">
      <c r="A258" s="53">
        <v>281</v>
      </c>
      <c r="B258" s="54" t="s">
        <v>233</v>
      </c>
    </row>
    <row r="259" spans="1:2" s="45" customFormat="1">
      <c r="A259" s="46">
        <v>2811</v>
      </c>
      <c r="B259" s="45" t="s">
        <v>234</v>
      </c>
    </row>
    <row r="260" spans="1:2" s="45" customFormat="1">
      <c r="A260" s="46">
        <v>2812</v>
      </c>
      <c r="B260" s="45" t="s">
        <v>235</v>
      </c>
    </row>
    <row r="261" spans="1:2" s="45" customFormat="1">
      <c r="A261" s="46">
        <v>2813</v>
      </c>
      <c r="B261" s="45" t="s">
        <v>165</v>
      </c>
    </row>
    <row r="262" spans="1:2" s="45" customFormat="1">
      <c r="A262" s="46">
        <v>2814</v>
      </c>
      <c r="B262" s="45" t="s">
        <v>174</v>
      </c>
    </row>
    <row r="263" spans="1:2" s="45" customFormat="1">
      <c r="A263" s="46">
        <v>2815</v>
      </c>
      <c r="B263" s="45" t="s">
        <v>236</v>
      </c>
    </row>
    <row r="264" spans="1:2" s="45" customFormat="1">
      <c r="A264" s="47">
        <v>28154</v>
      </c>
      <c r="B264" s="48" t="s">
        <v>237</v>
      </c>
    </row>
    <row r="265" spans="1:2" s="45" customFormat="1">
      <c r="A265" s="46">
        <v>2818</v>
      </c>
      <c r="B265" s="45" t="s">
        <v>183</v>
      </c>
    </row>
    <row r="266" spans="1:2" s="45" customFormat="1">
      <c r="A266" s="44">
        <v>282</v>
      </c>
      <c r="B266" s="45" t="s">
        <v>238</v>
      </c>
    </row>
    <row r="267" spans="1:2">
      <c r="A267" s="51">
        <v>29</v>
      </c>
      <c r="B267" s="52" t="s">
        <v>239</v>
      </c>
    </row>
    <row r="268" spans="1:2" s="45" customFormat="1">
      <c r="A268" s="53">
        <v>290</v>
      </c>
      <c r="B268" s="54" t="s">
        <v>240</v>
      </c>
    </row>
    <row r="269" spans="1:2" s="45" customFormat="1">
      <c r="A269" s="46">
        <v>2905</v>
      </c>
      <c r="B269" s="45" t="s">
        <v>241</v>
      </c>
    </row>
    <row r="270" spans="1:2" s="45" customFormat="1">
      <c r="A270" s="46">
        <v>2906</v>
      </c>
      <c r="B270" s="45" t="s">
        <v>147</v>
      </c>
    </row>
    <row r="271" spans="1:2" s="45" customFormat="1">
      <c r="A271" s="46">
        <v>2907</v>
      </c>
      <c r="B271" s="45" t="s">
        <v>148</v>
      </c>
    </row>
    <row r="272" spans="1:2" s="45" customFormat="1">
      <c r="A272" s="46">
        <v>2908</v>
      </c>
      <c r="B272" s="45" t="s">
        <v>149</v>
      </c>
    </row>
    <row r="273" spans="1:2" s="54" customFormat="1">
      <c r="A273" s="53">
        <v>291</v>
      </c>
      <c r="B273" s="54" t="s">
        <v>242</v>
      </c>
    </row>
    <row r="274" spans="1:2" s="45" customFormat="1">
      <c r="A274" s="46">
        <v>2911</v>
      </c>
      <c r="B274" s="45" t="s">
        <v>151</v>
      </c>
    </row>
    <row r="275" spans="1:2" s="45" customFormat="1">
      <c r="A275" s="44">
        <v>292</v>
      </c>
      <c r="B275" s="45" t="s">
        <v>243</v>
      </c>
    </row>
    <row r="276" spans="1:2" s="45" customFormat="1">
      <c r="A276" s="44">
        <v>293</v>
      </c>
      <c r="B276" s="45" t="s">
        <v>244</v>
      </c>
    </row>
    <row r="277" spans="1:2" s="45" customFormat="1">
      <c r="A277" s="46">
        <v>2931</v>
      </c>
      <c r="B277" s="45" t="s">
        <v>192</v>
      </c>
    </row>
    <row r="278" spans="1:2" s="45" customFormat="1">
      <c r="A278" s="46">
        <v>2932</v>
      </c>
      <c r="B278" s="45" t="s">
        <v>193</v>
      </c>
    </row>
    <row r="279" spans="1:2" s="45" customFormat="1">
      <c r="A279" s="44">
        <v>296</v>
      </c>
      <c r="B279" s="45" t="s">
        <v>245</v>
      </c>
    </row>
    <row r="280" spans="1:2" s="45" customFormat="1">
      <c r="A280" s="46">
        <v>2961</v>
      </c>
      <c r="B280" s="45" t="s">
        <v>198</v>
      </c>
    </row>
    <row r="281" spans="1:2" s="45" customFormat="1">
      <c r="A281" s="46">
        <v>2966</v>
      </c>
      <c r="B281" s="45" t="s">
        <v>201</v>
      </c>
    </row>
    <row r="282" spans="1:2" s="45" customFormat="1">
      <c r="A282" s="46">
        <v>2967</v>
      </c>
      <c r="B282" s="45" t="s">
        <v>202</v>
      </c>
    </row>
    <row r="283" spans="1:2" s="45" customFormat="1">
      <c r="A283" s="46">
        <v>2968</v>
      </c>
      <c r="B283" s="45" t="s">
        <v>208</v>
      </c>
    </row>
    <row r="284" spans="1:2" s="54" customFormat="1">
      <c r="A284" s="53">
        <v>297</v>
      </c>
      <c r="B284" s="54" t="s">
        <v>246</v>
      </c>
    </row>
    <row r="285" spans="1:2" s="45" customFormat="1">
      <c r="A285" s="46">
        <v>2971</v>
      </c>
      <c r="B285" s="45" t="s">
        <v>211</v>
      </c>
    </row>
    <row r="286" spans="1:2" s="45" customFormat="1">
      <c r="A286" s="46">
        <v>2972</v>
      </c>
      <c r="B286" s="45" t="s">
        <v>212</v>
      </c>
    </row>
    <row r="287" spans="1:2" s="45" customFormat="1">
      <c r="A287" s="46">
        <v>2973</v>
      </c>
      <c r="B287" s="45" t="s">
        <v>215</v>
      </c>
    </row>
    <row r="288" spans="1:2" s="45" customFormat="1">
      <c r="A288" s="46">
        <v>2974</v>
      </c>
      <c r="B288" s="45" t="s">
        <v>216</v>
      </c>
    </row>
    <row r="289" spans="1:2" s="45" customFormat="1">
      <c r="A289" s="46">
        <v>2975</v>
      </c>
      <c r="B289" s="45" t="s">
        <v>221</v>
      </c>
    </row>
    <row r="290" spans="1:2" s="45" customFormat="1">
      <c r="A290" s="46">
        <v>2976</v>
      </c>
      <c r="B290" s="45" t="s">
        <v>222</v>
      </c>
    </row>
    <row r="291" spans="1:2" s="45" customFormat="1">
      <c r="A291" s="55">
        <v>3</v>
      </c>
      <c r="B291" s="56" t="s">
        <v>247</v>
      </c>
    </row>
    <row r="292" spans="1:2" s="45" customFormat="1">
      <c r="A292" s="57">
        <v>31</v>
      </c>
      <c r="B292" s="58" t="s">
        <v>248</v>
      </c>
    </row>
    <row r="293" spans="1:2" s="48" customFormat="1">
      <c r="A293" s="59">
        <v>311</v>
      </c>
      <c r="B293" s="48" t="s">
        <v>249</v>
      </c>
    </row>
    <row r="294" spans="1:2" s="48" customFormat="1">
      <c r="A294" s="59">
        <v>312</v>
      </c>
      <c r="B294" s="48" t="s">
        <v>250</v>
      </c>
    </row>
    <row r="295" spans="1:2" s="48" customFormat="1">
      <c r="A295" s="59">
        <v>317</v>
      </c>
      <c r="B295" s="48" t="s">
        <v>251</v>
      </c>
    </row>
    <row r="296" spans="1:2" s="45" customFormat="1">
      <c r="A296" s="57">
        <v>32</v>
      </c>
      <c r="B296" s="58" t="s">
        <v>252</v>
      </c>
    </row>
    <row r="297" spans="1:2" s="45" customFormat="1">
      <c r="A297" s="44">
        <v>321</v>
      </c>
      <c r="B297" s="45" t="s">
        <v>253</v>
      </c>
    </row>
    <row r="298" spans="1:2" s="45" customFormat="1">
      <c r="A298" s="49">
        <v>3211</v>
      </c>
      <c r="B298" s="48" t="s">
        <v>254</v>
      </c>
    </row>
    <row r="299" spans="1:2" s="45" customFormat="1">
      <c r="A299" s="49">
        <v>3212</v>
      </c>
      <c r="B299" s="48" t="s">
        <v>255</v>
      </c>
    </row>
    <row r="300" spans="1:2" s="45" customFormat="1">
      <c r="A300" s="44">
        <v>322</v>
      </c>
      <c r="B300" s="45" t="s">
        <v>256</v>
      </c>
    </row>
    <row r="301" spans="1:2" s="48" customFormat="1">
      <c r="A301" s="49">
        <v>3221</v>
      </c>
      <c r="B301" s="48" t="s">
        <v>257</v>
      </c>
    </row>
    <row r="302" spans="1:2" s="45" customFormat="1">
      <c r="A302" s="49">
        <v>3222</v>
      </c>
      <c r="B302" s="48" t="s">
        <v>258</v>
      </c>
    </row>
    <row r="303" spans="1:2" s="45" customFormat="1">
      <c r="A303" s="49">
        <v>3223</v>
      </c>
      <c r="B303" s="48" t="s">
        <v>259</v>
      </c>
    </row>
    <row r="304" spans="1:2" s="45" customFormat="1">
      <c r="A304" s="49">
        <v>3224</v>
      </c>
      <c r="B304" s="48" t="s">
        <v>260</v>
      </c>
    </row>
    <row r="305" spans="1:2" s="45" customFormat="1">
      <c r="A305" s="49">
        <v>3225</v>
      </c>
      <c r="B305" s="48" t="s">
        <v>261</v>
      </c>
    </row>
    <row r="306" spans="1:2" s="45" customFormat="1">
      <c r="A306" s="44">
        <v>326</v>
      </c>
      <c r="B306" s="45" t="s">
        <v>262</v>
      </c>
    </row>
    <row r="307" spans="1:2" s="48" customFormat="1">
      <c r="A307" s="49">
        <v>3261</v>
      </c>
      <c r="B307" s="48" t="s">
        <v>263</v>
      </c>
    </row>
    <row r="308" spans="1:2" s="45" customFormat="1">
      <c r="A308" s="49">
        <v>3265</v>
      </c>
      <c r="B308" s="48" t="s">
        <v>264</v>
      </c>
    </row>
    <row r="309" spans="1:2" s="45" customFormat="1">
      <c r="A309" s="49">
        <v>3267</v>
      </c>
      <c r="B309" s="48" t="s">
        <v>265</v>
      </c>
    </row>
    <row r="310" spans="1:2" s="45" customFormat="1">
      <c r="A310" s="57">
        <v>33</v>
      </c>
      <c r="B310" s="58" t="s">
        <v>266</v>
      </c>
    </row>
    <row r="311" spans="1:2" s="45" customFormat="1">
      <c r="A311" s="44">
        <v>331</v>
      </c>
      <c r="B311" s="45" t="s">
        <v>267</v>
      </c>
    </row>
    <row r="312" spans="1:2" s="48" customFormat="1">
      <c r="A312" s="49">
        <v>3311</v>
      </c>
      <c r="B312" s="48" t="s">
        <v>268</v>
      </c>
    </row>
    <row r="313" spans="1:2" s="45" customFormat="1">
      <c r="A313" s="49">
        <v>3312</v>
      </c>
      <c r="B313" s="48" t="s">
        <v>269</v>
      </c>
    </row>
    <row r="314" spans="1:2" s="45" customFormat="1">
      <c r="A314" s="44">
        <v>335</v>
      </c>
      <c r="B314" s="45" t="s">
        <v>270</v>
      </c>
    </row>
    <row r="315" spans="1:2" s="48" customFormat="1">
      <c r="A315" s="49">
        <v>3351</v>
      </c>
      <c r="B315" s="48" t="s">
        <v>271</v>
      </c>
    </row>
    <row r="316" spans="1:2" s="45" customFormat="1">
      <c r="A316" s="49">
        <v>3352</v>
      </c>
      <c r="B316" s="48" t="s">
        <v>272</v>
      </c>
    </row>
    <row r="317" spans="1:2" s="45" customFormat="1">
      <c r="A317" s="57">
        <v>34</v>
      </c>
      <c r="B317" s="58" t="s">
        <v>273</v>
      </c>
    </row>
    <row r="318" spans="1:2" s="45" customFormat="1">
      <c r="A318" s="44">
        <v>341</v>
      </c>
      <c r="B318" s="45" t="s">
        <v>274</v>
      </c>
    </row>
    <row r="319" spans="1:2" s="48" customFormat="1">
      <c r="A319" s="49">
        <v>3411</v>
      </c>
      <c r="B319" s="48" t="s">
        <v>275</v>
      </c>
    </row>
    <row r="320" spans="1:2" s="48" customFormat="1">
      <c r="A320" s="49">
        <v>3412</v>
      </c>
      <c r="B320" s="48" t="s">
        <v>276</v>
      </c>
    </row>
    <row r="321" spans="1:2" s="45" customFormat="1">
      <c r="A321" s="44">
        <v>345</v>
      </c>
      <c r="B321" s="45" t="s">
        <v>277</v>
      </c>
    </row>
    <row r="322" spans="1:2" s="48" customFormat="1">
      <c r="A322" s="49">
        <v>3411</v>
      </c>
      <c r="B322" s="48" t="s">
        <v>278</v>
      </c>
    </row>
    <row r="323" spans="1:2" s="48" customFormat="1">
      <c r="A323" s="49">
        <v>3412</v>
      </c>
      <c r="B323" s="48" t="s">
        <v>279</v>
      </c>
    </row>
    <row r="324" spans="1:2" s="45" customFormat="1">
      <c r="A324" s="57">
        <v>35</v>
      </c>
      <c r="B324" s="58" t="s">
        <v>280</v>
      </c>
    </row>
    <row r="325" spans="1:2" s="45" customFormat="1">
      <c r="A325" s="44">
        <v>351</v>
      </c>
      <c r="B325" s="45" t="s">
        <v>281</v>
      </c>
    </row>
    <row r="326" spans="1:2" s="48" customFormat="1">
      <c r="A326" s="49">
        <v>3511</v>
      </c>
      <c r="B326" s="48" t="s">
        <v>282</v>
      </c>
    </row>
    <row r="327" spans="1:2" s="48" customFormat="1">
      <c r="A327" s="49">
        <v>3512</v>
      </c>
      <c r="B327" s="48" t="s">
        <v>283</v>
      </c>
    </row>
    <row r="328" spans="1:2" s="45" customFormat="1">
      <c r="A328" s="44">
        <v>355</v>
      </c>
      <c r="B328" s="45" t="s">
        <v>284</v>
      </c>
    </row>
    <row r="329" spans="1:2" s="48" customFormat="1">
      <c r="A329" s="49">
        <v>3551</v>
      </c>
      <c r="B329" s="48" t="s">
        <v>285</v>
      </c>
    </row>
    <row r="330" spans="1:2" s="48" customFormat="1">
      <c r="A330" s="49">
        <v>3552</v>
      </c>
      <c r="B330" s="48" t="s">
        <v>286</v>
      </c>
    </row>
    <row r="331" spans="1:2" s="45" customFormat="1">
      <c r="A331" s="44">
        <v>358</v>
      </c>
      <c r="B331" s="45" t="s">
        <v>287</v>
      </c>
    </row>
    <row r="332" spans="1:2" s="48" customFormat="1">
      <c r="A332" s="49">
        <v>3581</v>
      </c>
      <c r="B332" s="48" t="s">
        <v>288</v>
      </c>
    </row>
    <row r="333" spans="1:2" s="48" customFormat="1">
      <c r="A333" s="49">
        <v>3585</v>
      </c>
      <c r="B333" s="48" t="s">
        <v>289</v>
      </c>
    </row>
    <row r="334" spans="1:2" s="48" customFormat="1">
      <c r="A334" s="49">
        <v>3586</v>
      </c>
      <c r="B334" s="48" t="s">
        <v>290</v>
      </c>
    </row>
    <row r="335" spans="1:2" s="45" customFormat="1">
      <c r="A335" s="57">
        <v>36</v>
      </c>
      <c r="B335" s="58" t="s">
        <v>291</v>
      </c>
    </row>
    <row r="336" spans="1:2" s="45" customFormat="1">
      <c r="A336" s="57">
        <v>37</v>
      </c>
      <c r="B336" s="58" t="s">
        <v>292</v>
      </c>
    </row>
    <row r="337" spans="1:2" s="45" customFormat="1">
      <c r="A337" s="59">
        <v>371</v>
      </c>
      <c r="B337" s="48" t="s">
        <v>293</v>
      </c>
    </row>
    <row r="338" spans="1:2" s="45" customFormat="1">
      <c r="A338" s="59">
        <v>372</v>
      </c>
      <c r="B338" s="48" t="s">
        <v>294</v>
      </c>
    </row>
    <row r="339" spans="1:2" s="45" customFormat="1">
      <c r="A339" s="57">
        <v>39</v>
      </c>
      <c r="B339" s="58" t="s">
        <v>295</v>
      </c>
    </row>
    <row r="340" spans="1:2" s="45" customFormat="1">
      <c r="A340" s="53">
        <v>391</v>
      </c>
      <c r="B340" s="54" t="s">
        <v>296</v>
      </c>
    </row>
    <row r="341" spans="1:2" s="45" customFormat="1">
      <c r="A341" s="49">
        <v>3911</v>
      </c>
      <c r="B341" s="48" t="s">
        <v>249</v>
      </c>
    </row>
    <row r="342" spans="1:2" s="45" customFormat="1">
      <c r="A342" s="49">
        <v>3912</v>
      </c>
      <c r="B342" s="48" t="s">
        <v>250</v>
      </c>
    </row>
    <row r="343" spans="1:2" s="45" customFormat="1">
      <c r="A343" s="49">
        <v>3917</v>
      </c>
      <c r="B343" s="48" t="s">
        <v>251</v>
      </c>
    </row>
    <row r="344" spans="1:2" s="45" customFormat="1">
      <c r="A344" s="53">
        <v>392</v>
      </c>
      <c r="B344" s="54" t="s">
        <v>297</v>
      </c>
    </row>
    <row r="345" spans="1:2" s="48" customFormat="1">
      <c r="A345" s="49">
        <v>3921</v>
      </c>
      <c r="B345" s="48" t="s">
        <v>253</v>
      </c>
    </row>
    <row r="346" spans="1:2" s="48" customFormat="1">
      <c r="A346" s="49">
        <v>3922</v>
      </c>
      <c r="B346" s="48" t="s">
        <v>256</v>
      </c>
    </row>
    <row r="347" spans="1:2" s="48" customFormat="1">
      <c r="A347" s="49">
        <v>3926</v>
      </c>
      <c r="B347" s="48" t="s">
        <v>262</v>
      </c>
    </row>
    <row r="348" spans="1:2" s="45" customFormat="1">
      <c r="A348" s="53">
        <v>393</v>
      </c>
      <c r="B348" s="54" t="s">
        <v>298</v>
      </c>
    </row>
    <row r="349" spans="1:2" s="48" customFormat="1">
      <c r="A349" s="49">
        <v>3931</v>
      </c>
      <c r="B349" s="48" t="s">
        <v>267</v>
      </c>
    </row>
    <row r="350" spans="1:2" s="48" customFormat="1">
      <c r="A350" s="49">
        <v>3935</v>
      </c>
      <c r="B350" s="48" t="s">
        <v>270</v>
      </c>
    </row>
    <row r="351" spans="1:2" s="45" customFormat="1">
      <c r="A351" s="53">
        <v>394</v>
      </c>
      <c r="B351" s="54" t="s">
        <v>299</v>
      </c>
    </row>
    <row r="352" spans="1:2" s="48" customFormat="1">
      <c r="A352" s="49">
        <v>3941</v>
      </c>
      <c r="B352" s="48" t="s">
        <v>274</v>
      </c>
    </row>
    <row r="353" spans="1:2" s="48" customFormat="1">
      <c r="A353" s="49">
        <v>3945</v>
      </c>
      <c r="B353" s="48" t="s">
        <v>277</v>
      </c>
    </row>
    <row r="354" spans="1:2" s="45" customFormat="1">
      <c r="A354" s="53">
        <v>395</v>
      </c>
      <c r="B354" s="54" t="s">
        <v>300</v>
      </c>
    </row>
    <row r="355" spans="1:2" s="48" customFormat="1">
      <c r="A355" s="49">
        <v>3951</v>
      </c>
      <c r="B355" s="48" t="s">
        <v>281</v>
      </c>
    </row>
    <row r="356" spans="1:2" s="48" customFormat="1">
      <c r="A356" s="49">
        <v>3955</v>
      </c>
      <c r="B356" s="48" t="s">
        <v>284</v>
      </c>
    </row>
    <row r="357" spans="1:2" s="45" customFormat="1">
      <c r="A357" s="53">
        <v>397</v>
      </c>
      <c r="B357" s="54" t="s">
        <v>301</v>
      </c>
    </row>
    <row r="358" spans="1:2" s="45" customFormat="1">
      <c r="A358" s="49">
        <v>3971</v>
      </c>
      <c r="B358" s="48" t="s">
        <v>293</v>
      </c>
    </row>
    <row r="359" spans="1:2" s="45" customFormat="1">
      <c r="A359" s="49">
        <v>3972</v>
      </c>
      <c r="B359" s="48" t="s">
        <v>294</v>
      </c>
    </row>
    <row r="360" spans="1:2" s="45" customFormat="1">
      <c r="A360" s="60">
        <v>4</v>
      </c>
      <c r="B360" s="61" t="s">
        <v>302</v>
      </c>
    </row>
    <row r="361" spans="1:2" s="45" customFormat="1">
      <c r="A361" s="62">
        <v>40</v>
      </c>
      <c r="B361" s="63" t="s">
        <v>303</v>
      </c>
    </row>
    <row r="362" spans="1:2" s="54" customFormat="1">
      <c r="A362" s="53">
        <v>400</v>
      </c>
      <c r="B362" s="54" t="s">
        <v>304</v>
      </c>
    </row>
    <row r="363" spans="1:2" s="45" customFormat="1">
      <c r="A363" s="44">
        <v>401</v>
      </c>
      <c r="B363" s="45" t="s">
        <v>305</v>
      </c>
    </row>
    <row r="364" spans="1:2" s="48" customFormat="1">
      <c r="A364" s="49">
        <v>4011</v>
      </c>
      <c r="B364" s="48" t="s">
        <v>306</v>
      </c>
    </row>
    <row r="365" spans="1:2" s="48" customFormat="1">
      <c r="A365" s="49">
        <v>4017</v>
      </c>
      <c r="B365" s="48" t="s">
        <v>307</v>
      </c>
    </row>
    <row r="366" spans="1:2" s="45" customFormat="1">
      <c r="A366" s="44">
        <v>403</v>
      </c>
      <c r="B366" s="45" t="s">
        <v>308</v>
      </c>
    </row>
    <row r="367" spans="1:2" s="45" customFormat="1">
      <c r="A367" s="44">
        <v>404</v>
      </c>
      <c r="B367" s="45" t="s">
        <v>309</v>
      </c>
    </row>
    <row r="368" spans="1:2" s="48" customFormat="1">
      <c r="A368" s="49">
        <v>4041</v>
      </c>
      <c r="B368" s="48" t="s">
        <v>310</v>
      </c>
    </row>
    <row r="369" spans="1:2" s="48" customFormat="1">
      <c r="A369" s="49">
        <v>4047</v>
      </c>
      <c r="B369" s="48" t="s">
        <v>311</v>
      </c>
    </row>
    <row r="370" spans="1:2" s="45" customFormat="1">
      <c r="A370" s="44">
        <v>405</v>
      </c>
      <c r="B370" s="45" t="s">
        <v>312</v>
      </c>
    </row>
    <row r="371" spans="1:2" s="45" customFormat="1">
      <c r="A371" s="44">
        <v>408</v>
      </c>
      <c r="B371" s="45" t="s">
        <v>313</v>
      </c>
    </row>
    <row r="372" spans="1:2" s="48" customFormat="1">
      <c r="A372" s="49">
        <v>4081</v>
      </c>
      <c r="B372" s="48" t="s">
        <v>305</v>
      </c>
    </row>
    <row r="373" spans="1:2" s="48" customFormat="1">
      <c r="A373" s="49">
        <v>4084</v>
      </c>
      <c r="B373" s="48" t="s">
        <v>309</v>
      </c>
    </row>
    <row r="374" spans="1:2" s="48" customFormat="1">
      <c r="A374" s="49">
        <v>4088</v>
      </c>
      <c r="B374" s="48" t="s">
        <v>314</v>
      </c>
    </row>
    <row r="375" spans="1:2" s="54" customFormat="1">
      <c r="A375" s="53">
        <v>409</v>
      </c>
      <c r="B375" s="54" t="s">
        <v>315</v>
      </c>
    </row>
    <row r="376" spans="1:2" s="45" customFormat="1">
      <c r="A376" s="46">
        <v>4091</v>
      </c>
      <c r="B376" s="45" t="s">
        <v>316</v>
      </c>
    </row>
    <row r="377" spans="1:2" s="45" customFormat="1">
      <c r="A377" s="46">
        <v>4096</v>
      </c>
      <c r="B377" s="45" t="s">
        <v>317</v>
      </c>
    </row>
    <row r="378" spans="1:2" s="45" customFormat="1">
      <c r="A378" s="46">
        <v>4097</v>
      </c>
      <c r="B378" s="45" t="s">
        <v>318</v>
      </c>
    </row>
    <row r="379" spans="1:2" s="48" customFormat="1">
      <c r="A379" s="47">
        <v>40971</v>
      </c>
      <c r="B379" s="48" t="s">
        <v>319</v>
      </c>
    </row>
    <row r="380" spans="1:2" s="48" customFormat="1">
      <c r="A380" s="47">
        <v>40974</v>
      </c>
      <c r="B380" s="48" t="s">
        <v>309</v>
      </c>
    </row>
    <row r="381" spans="1:2" s="45" customFormat="1">
      <c r="A381" s="46">
        <v>4098</v>
      </c>
      <c r="B381" s="45" t="s">
        <v>320</v>
      </c>
    </row>
    <row r="382" spans="1:2" s="45" customFormat="1">
      <c r="A382" s="62">
        <v>41</v>
      </c>
      <c r="B382" s="63" t="s">
        <v>321</v>
      </c>
    </row>
    <row r="383" spans="1:2" s="54" customFormat="1">
      <c r="A383" s="53">
        <v>410</v>
      </c>
      <c r="B383" s="54" t="s">
        <v>322</v>
      </c>
    </row>
    <row r="384" spans="1:2" s="45" customFormat="1">
      <c r="A384" s="44">
        <v>411</v>
      </c>
      <c r="B384" s="45" t="s">
        <v>323</v>
      </c>
    </row>
    <row r="385" spans="1:2" s="48" customFormat="1">
      <c r="A385" s="49">
        <v>4111</v>
      </c>
      <c r="B385" s="48" t="s">
        <v>324</v>
      </c>
    </row>
    <row r="386" spans="1:2" s="48" customFormat="1">
      <c r="A386" s="49">
        <v>4117</v>
      </c>
      <c r="B386" s="48" t="s">
        <v>325</v>
      </c>
    </row>
    <row r="387" spans="1:2" s="45" customFormat="1">
      <c r="A387" s="44">
        <v>413</v>
      </c>
      <c r="B387" s="45" t="s">
        <v>326</v>
      </c>
    </row>
    <row r="388" spans="1:2" s="45" customFormat="1">
      <c r="A388" s="44">
        <v>416</v>
      </c>
      <c r="B388" s="45" t="s">
        <v>327</v>
      </c>
    </row>
    <row r="389" spans="1:2" s="45" customFormat="1">
      <c r="A389" s="44">
        <v>418</v>
      </c>
      <c r="B389" s="45" t="s">
        <v>328</v>
      </c>
    </row>
    <row r="390" spans="1:2" s="48" customFormat="1">
      <c r="A390" s="49">
        <v>4181</v>
      </c>
      <c r="B390" s="48" t="s">
        <v>329</v>
      </c>
    </row>
    <row r="391" spans="1:2" s="48" customFormat="1">
      <c r="A391" s="49">
        <v>4188</v>
      </c>
      <c r="B391" s="48" t="s">
        <v>330</v>
      </c>
    </row>
    <row r="392" spans="1:2" s="54" customFormat="1">
      <c r="A392" s="53">
        <v>419</v>
      </c>
      <c r="B392" s="54" t="s">
        <v>331</v>
      </c>
    </row>
    <row r="393" spans="1:2" s="45" customFormat="1">
      <c r="A393" s="46">
        <v>4191</v>
      </c>
      <c r="B393" s="45" t="s">
        <v>332</v>
      </c>
    </row>
    <row r="394" spans="1:2" s="45" customFormat="1">
      <c r="A394" s="46">
        <v>4196</v>
      </c>
      <c r="B394" s="45" t="s">
        <v>333</v>
      </c>
    </row>
    <row r="395" spans="1:2" s="45" customFormat="1">
      <c r="A395" s="46">
        <v>4197</v>
      </c>
      <c r="B395" s="45" t="s">
        <v>334</v>
      </c>
    </row>
    <row r="396" spans="1:2" s="45" customFormat="1">
      <c r="A396" s="46">
        <v>4198</v>
      </c>
      <c r="B396" s="45" t="s">
        <v>335</v>
      </c>
    </row>
    <row r="397" spans="1:2" s="45" customFormat="1">
      <c r="A397" s="62">
        <v>42</v>
      </c>
      <c r="B397" s="63" t="s">
        <v>336</v>
      </c>
    </row>
    <row r="398" spans="1:2" s="54" customFormat="1">
      <c r="A398" s="53">
        <v>421</v>
      </c>
      <c r="B398" s="54" t="s">
        <v>337</v>
      </c>
    </row>
    <row r="399" spans="1:2" s="45" customFormat="1">
      <c r="A399" s="44">
        <v>422</v>
      </c>
      <c r="B399" s="45" t="s">
        <v>338</v>
      </c>
    </row>
    <row r="400" spans="1:2" s="45" customFormat="1">
      <c r="A400" s="44">
        <v>424</v>
      </c>
      <c r="B400" s="45" t="s">
        <v>107</v>
      </c>
    </row>
    <row r="401" spans="1:2" s="48" customFormat="1">
      <c r="A401" s="49">
        <v>4246</v>
      </c>
      <c r="B401" s="48" t="s">
        <v>339</v>
      </c>
    </row>
    <row r="402" spans="1:2" s="48" customFormat="1">
      <c r="A402" s="49">
        <v>4248</v>
      </c>
      <c r="B402" s="48" t="s">
        <v>340</v>
      </c>
    </row>
    <row r="403" spans="1:2" s="45" customFormat="1">
      <c r="A403" s="44">
        <v>425</v>
      </c>
      <c r="B403" s="45" t="s">
        <v>341</v>
      </c>
    </row>
    <row r="404" spans="1:2" s="45" customFormat="1">
      <c r="A404" s="44">
        <v>426</v>
      </c>
      <c r="B404" s="45" t="s">
        <v>342</v>
      </c>
    </row>
    <row r="405" spans="1:2" s="45" customFormat="1">
      <c r="A405" s="44">
        <v>427</v>
      </c>
      <c r="B405" s="45" t="s">
        <v>343</v>
      </c>
    </row>
    <row r="406" spans="1:2" s="54" customFormat="1">
      <c r="A406" s="53">
        <v>428</v>
      </c>
      <c r="B406" s="54" t="s">
        <v>344</v>
      </c>
    </row>
    <row r="407" spans="1:2" s="48" customFormat="1">
      <c r="A407" s="49">
        <v>4282</v>
      </c>
      <c r="B407" s="48" t="s">
        <v>345</v>
      </c>
    </row>
    <row r="408" spans="1:2" s="45" customFormat="1">
      <c r="A408" s="49">
        <v>4284</v>
      </c>
      <c r="B408" s="48" t="s">
        <v>346</v>
      </c>
    </row>
    <row r="409" spans="1:2" s="45" customFormat="1">
      <c r="A409" s="49">
        <v>4286</v>
      </c>
      <c r="B409" s="48" t="s">
        <v>347</v>
      </c>
    </row>
    <row r="410" spans="1:2" s="45" customFormat="1">
      <c r="A410" s="49">
        <v>4287</v>
      </c>
      <c r="B410" s="48" t="s">
        <v>348</v>
      </c>
    </row>
    <row r="411" spans="1:2" s="45" customFormat="1">
      <c r="A411" s="62">
        <v>43</v>
      </c>
      <c r="B411" s="63" t="s">
        <v>349</v>
      </c>
    </row>
    <row r="412" spans="1:2" s="45" customFormat="1">
      <c r="A412" s="44">
        <v>431</v>
      </c>
      <c r="B412" s="45" t="s">
        <v>350</v>
      </c>
    </row>
    <row r="413" spans="1:2" s="45" customFormat="1">
      <c r="A413" s="44">
        <v>437</v>
      </c>
      <c r="B413" s="45" t="s">
        <v>351</v>
      </c>
    </row>
    <row r="414" spans="1:2" s="45" customFormat="1">
      <c r="A414" s="49">
        <v>4371</v>
      </c>
      <c r="B414" s="48" t="s">
        <v>352</v>
      </c>
    </row>
    <row r="415" spans="1:2" s="45" customFormat="1">
      <c r="A415" s="49">
        <v>4372</v>
      </c>
      <c r="B415" s="48" t="s">
        <v>353</v>
      </c>
    </row>
    <row r="416" spans="1:2" s="45" customFormat="1">
      <c r="A416" s="44">
        <v>438</v>
      </c>
      <c r="B416" s="45" t="s">
        <v>354</v>
      </c>
    </row>
    <row r="417" spans="1:2" s="48" customFormat="1">
      <c r="A417" s="49">
        <v>4382</v>
      </c>
      <c r="B417" s="48" t="s">
        <v>355</v>
      </c>
    </row>
    <row r="418" spans="1:2" s="48" customFormat="1">
      <c r="A418" s="49">
        <v>4386</v>
      </c>
      <c r="B418" s="48" t="s">
        <v>347</v>
      </c>
    </row>
    <row r="419" spans="1:2" s="48" customFormat="1">
      <c r="A419" s="49">
        <v>4387</v>
      </c>
      <c r="B419" s="48" t="s">
        <v>348</v>
      </c>
    </row>
    <row r="420" spans="1:2" s="45" customFormat="1">
      <c r="A420" s="62">
        <v>44</v>
      </c>
      <c r="B420" s="63" t="s">
        <v>356</v>
      </c>
    </row>
    <row r="421" spans="1:2" s="45" customFormat="1">
      <c r="A421" s="44">
        <v>441</v>
      </c>
      <c r="B421" s="45" t="s">
        <v>357</v>
      </c>
    </row>
    <row r="422" spans="1:2" s="48" customFormat="1">
      <c r="A422" s="49">
        <v>4411</v>
      </c>
      <c r="B422" s="48" t="s">
        <v>358</v>
      </c>
    </row>
    <row r="423" spans="1:2" s="45" customFormat="1">
      <c r="A423" s="49">
        <v>4417</v>
      </c>
      <c r="B423" s="48" t="s">
        <v>359</v>
      </c>
    </row>
    <row r="424" spans="1:2" s="45" customFormat="1">
      <c r="A424" s="49">
        <v>4418</v>
      </c>
      <c r="B424" s="48" t="s">
        <v>360</v>
      </c>
    </row>
    <row r="425" spans="1:2" s="45" customFormat="1">
      <c r="A425" s="49">
        <v>4419</v>
      </c>
      <c r="B425" s="48" t="s">
        <v>361</v>
      </c>
    </row>
    <row r="426" spans="1:2" s="45" customFormat="1">
      <c r="A426" s="44">
        <v>442</v>
      </c>
      <c r="B426" s="45" t="s">
        <v>362</v>
      </c>
    </row>
    <row r="427" spans="1:2" s="48" customFormat="1">
      <c r="A427" s="49">
        <v>4424</v>
      </c>
      <c r="B427" s="48" t="s">
        <v>363</v>
      </c>
    </row>
    <row r="428" spans="1:2" s="48" customFormat="1">
      <c r="A428" s="49">
        <v>4425</v>
      </c>
      <c r="B428" s="48" t="s">
        <v>364</v>
      </c>
    </row>
    <row r="429" spans="1:2" s="45" customFormat="1">
      <c r="A429" s="44">
        <v>443</v>
      </c>
      <c r="B429" s="45" t="s">
        <v>365</v>
      </c>
    </row>
    <row r="430" spans="1:2" s="45" customFormat="1">
      <c r="A430" s="46">
        <v>4431</v>
      </c>
      <c r="B430" s="45" t="s">
        <v>366</v>
      </c>
    </row>
    <row r="431" spans="1:2" s="45" customFormat="1">
      <c r="A431" s="46">
        <v>4438</v>
      </c>
      <c r="B431" s="45" t="s">
        <v>367</v>
      </c>
    </row>
    <row r="432" spans="1:2" s="54" customFormat="1">
      <c r="A432" s="53">
        <v>444</v>
      </c>
      <c r="B432" s="54" t="s">
        <v>368</v>
      </c>
    </row>
    <row r="433" spans="1:2" s="45" customFormat="1">
      <c r="A433" s="53">
        <v>445</v>
      </c>
      <c r="B433" s="54" t="s">
        <v>369</v>
      </c>
    </row>
    <row r="434" spans="1:2" s="45" customFormat="1">
      <c r="A434" s="46">
        <v>4452</v>
      </c>
      <c r="B434" s="45" t="s">
        <v>370</v>
      </c>
    </row>
    <row r="435" spans="1:2" s="45" customFormat="1">
      <c r="A435" s="46">
        <v>4455</v>
      </c>
      <c r="B435" s="45" t="s">
        <v>371</v>
      </c>
    </row>
    <row r="436" spans="1:2" s="48" customFormat="1">
      <c r="A436" s="47">
        <v>44551</v>
      </c>
      <c r="B436" s="48" t="s">
        <v>372</v>
      </c>
    </row>
    <row r="437" spans="1:2" s="45" customFormat="1">
      <c r="A437" s="47">
        <v>44558</v>
      </c>
      <c r="B437" s="48" t="s">
        <v>373</v>
      </c>
    </row>
    <row r="438" spans="1:2" s="45" customFormat="1">
      <c r="A438" s="46">
        <v>4456</v>
      </c>
      <c r="B438" s="45" t="s">
        <v>374</v>
      </c>
    </row>
    <row r="439" spans="1:2" s="48" customFormat="1">
      <c r="A439" s="47">
        <v>44562</v>
      </c>
      <c r="B439" s="48" t="s">
        <v>375</v>
      </c>
    </row>
    <row r="440" spans="1:2" s="45" customFormat="1">
      <c r="A440" s="47">
        <v>44563</v>
      </c>
      <c r="B440" s="48" t="s">
        <v>376</v>
      </c>
    </row>
    <row r="441" spans="1:2" s="45" customFormat="1">
      <c r="A441" s="47">
        <v>44566</v>
      </c>
      <c r="B441" s="48" t="s">
        <v>377</v>
      </c>
    </row>
    <row r="442" spans="1:2" s="45" customFormat="1">
      <c r="A442" s="47">
        <v>44567</v>
      </c>
      <c r="B442" s="48" t="s">
        <v>378</v>
      </c>
    </row>
    <row r="443" spans="1:2" s="45" customFormat="1">
      <c r="A443" s="47">
        <v>44568</v>
      </c>
      <c r="B443" s="48" t="s">
        <v>373</v>
      </c>
    </row>
    <row r="444" spans="1:2" s="45" customFormat="1">
      <c r="A444" s="46">
        <v>4457</v>
      </c>
      <c r="B444" s="45" t="s">
        <v>379</v>
      </c>
    </row>
    <row r="445" spans="1:2" s="48" customFormat="1">
      <c r="A445" s="47">
        <v>44571</v>
      </c>
      <c r="B445" s="48" t="s">
        <v>380</v>
      </c>
    </row>
    <row r="446" spans="1:2" s="45" customFormat="1">
      <c r="A446" s="47">
        <v>44578</v>
      </c>
      <c r="B446" s="48" t="s">
        <v>373</v>
      </c>
    </row>
    <row r="447" spans="1:2" s="45" customFormat="1">
      <c r="A447" s="46">
        <v>4458</v>
      </c>
      <c r="B447" s="45" t="s">
        <v>381</v>
      </c>
    </row>
    <row r="448" spans="1:2" s="48" customFormat="1">
      <c r="A448" s="47">
        <v>44581</v>
      </c>
      <c r="B448" s="48" t="s">
        <v>382</v>
      </c>
    </row>
    <row r="449" spans="1:2" s="45" customFormat="1">
      <c r="A449" s="47">
        <v>44582</v>
      </c>
      <c r="B449" s="48" t="s">
        <v>383</v>
      </c>
    </row>
    <row r="450" spans="1:2" s="45" customFormat="1">
      <c r="A450" s="47">
        <v>44583</v>
      </c>
      <c r="B450" s="48" t="s">
        <v>384</v>
      </c>
    </row>
    <row r="451" spans="1:2" s="45" customFormat="1">
      <c r="A451" s="47">
        <v>44584</v>
      </c>
      <c r="B451" s="48" t="s">
        <v>385</v>
      </c>
    </row>
    <row r="452" spans="1:2" s="45" customFormat="1">
      <c r="A452" s="47">
        <v>44586</v>
      </c>
      <c r="B452" s="48" t="s">
        <v>386</v>
      </c>
    </row>
    <row r="453" spans="1:2" s="45" customFormat="1">
      <c r="A453" s="47">
        <v>44587</v>
      </c>
      <c r="B453" s="48" t="s">
        <v>387</v>
      </c>
    </row>
    <row r="454" spans="1:2" s="45" customFormat="1">
      <c r="A454" s="44">
        <v>446</v>
      </c>
      <c r="B454" s="45" t="s">
        <v>388</v>
      </c>
    </row>
    <row r="455" spans="1:2" s="54" customFormat="1">
      <c r="A455" s="53">
        <v>447</v>
      </c>
      <c r="B455" s="54" t="s">
        <v>389</v>
      </c>
    </row>
    <row r="456" spans="1:2" s="45" customFormat="1">
      <c r="A456" s="44">
        <v>448</v>
      </c>
      <c r="B456" s="45" t="s">
        <v>390</v>
      </c>
    </row>
    <row r="457" spans="1:2" s="48" customFormat="1">
      <c r="A457" s="49">
        <v>4482</v>
      </c>
      <c r="B457" s="48" t="s">
        <v>391</v>
      </c>
    </row>
    <row r="458" spans="1:2" s="48" customFormat="1">
      <c r="A458" s="49">
        <v>4486</v>
      </c>
      <c r="B458" s="48" t="s">
        <v>392</v>
      </c>
    </row>
    <row r="459" spans="1:2" s="48" customFormat="1">
      <c r="A459" s="49">
        <v>4487</v>
      </c>
      <c r="B459" s="48" t="s">
        <v>348</v>
      </c>
    </row>
    <row r="460" spans="1:2" s="45" customFormat="1">
      <c r="A460" s="62">
        <v>45</v>
      </c>
      <c r="B460" s="63" t="s">
        <v>393</v>
      </c>
    </row>
    <row r="461" spans="1:2" s="45" customFormat="1">
      <c r="A461" s="44">
        <v>451</v>
      </c>
      <c r="B461" s="45" t="s">
        <v>394</v>
      </c>
    </row>
    <row r="462" spans="1:2" s="54" customFormat="1">
      <c r="A462" s="53">
        <v>455</v>
      </c>
      <c r="B462" s="54" t="s">
        <v>395</v>
      </c>
    </row>
    <row r="463" spans="1:2" s="48" customFormat="1">
      <c r="A463" s="49">
        <v>4551</v>
      </c>
      <c r="B463" s="48" t="s">
        <v>130</v>
      </c>
    </row>
    <row r="464" spans="1:2" s="48" customFormat="1">
      <c r="A464" s="49">
        <v>4558</v>
      </c>
      <c r="B464" s="48" t="s">
        <v>131</v>
      </c>
    </row>
    <row r="465" spans="1:2" s="45" customFormat="1">
      <c r="A465" s="44">
        <v>456</v>
      </c>
      <c r="B465" s="45" t="s">
        <v>396</v>
      </c>
    </row>
    <row r="466" spans="1:2" s="48" customFormat="1">
      <c r="A466" s="49">
        <v>4561</v>
      </c>
      <c r="B466" s="48" t="s">
        <v>397</v>
      </c>
    </row>
    <row r="467" spans="1:2" s="48" customFormat="1">
      <c r="A467" s="47">
        <v>45611</v>
      </c>
      <c r="B467" s="48" t="s">
        <v>398</v>
      </c>
    </row>
    <row r="468" spans="1:2" s="48" customFormat="1">
      <c r="A468" s="47">
        <v>45615</v>
      </c>
      <c r="B468" s="48" t="s">
        <v>399</v>
      </c>
    </row>
    <row r="469" spans="1:2" s="45" customFormat="1">
      <c r="A469" s="49">
        <v>4562</v>
      </c>
      <c r="B469" s="48" t="s">
        <v>400</v>
      </c>
    </row>
    <row r="470" spans="1:2" s="45" customFormat="1">
      <c r="A470" s="47">
        <v>45621</v>
      </c>
      <c r="B470" s="48" t="s">
        <v>401</v>
      </c>
    </row>
    <row r="471" spans="1:2" s="45" customFormat="1">
      <c r="A471" s="47">
        <v>45625</v>
      </c>
      <c r="B471" s="48" t="s">
        <v>402</v>
      </c>
    </row>
    <row r="472" spans="1:2" s="45" customFormat="1">
      <c r="A472" s="49">
        <v>4563</v>
      </c>
      <c r="B472" s="48" t="s">
        <v>403</v>
      </c>
    </row>
    <row r="473" spans="1:2" s="45" customFormat="1">
      <c r="A473" s="49">
        <v>4564</v>
      </c>
      <c r="B473" s="48" t="s">
        <v>404</v>
      </c>
    </row>
    <row r="474" spans="1:2" s="45" customFormat="1">
      <c r="A474" s="49">
        <v>4566</v>
      </c>
      <c r="B474" s="48" t="s">
        <v>405</v>
      </c>
    </row>
    <row r="475" spans="1:2" s="45" customFormat="1">
      <c r="A475" s="49">
        <v>4567</v>
      </c>
      <c r="B475" s="48" t="s">
        <v>406</v>
      </c>
    </row>
    <row r="476" spans="1:2" s="45" customFormat="1">
      <c r="A476" s="44">
        <v>457</v>
      </c>
      <c r="B476" s="45" t="s">
        <v>407</v>
      </c>
    </row>
    <row r="477" spans="1:2" s="45" customFormat="1">
      <c r="A477" s="44">
        <v>458</v>
      </c>
      <c r="B477" s="45" t="s">
        <v>408</v>
      </c>
    </row>
    <row r="478" spans="1:2" s="48" customFormat="1">
      <c r="A478" s="49">
        <v>4581</v>
      </c>
      <c r="B478" s="48" t="s">
        <v>409</v>
      </c>
    </row>
    <row r="479" spans="1:2" s="48" customFormat="1">
      <c r="A479" s="49">
        <v>4588</v>
      </c>
      <c r="B479" s="48" t="s">
        <v>131</v>
      </c>
    </row>
    <row r="480" spans="1:2" s="45" customFormat="1">
      <c r="A480" s="62">
        <v>46</v>
      </c>
      <c r="B480" s="63" t="s">
        <v>410</v>
      </c>
    </row>
    <row r="481" spans="1:2" s="45" customFormat="1">
      <c r="A481" s="59">
        <v>462</v>
      </c>
      <c r="B481" s="48" t="s">
        <v>411</v>
      </c>
    </row>
    <row r="482" spans="1:2" s="45" customFormat="1">
      <c r="A482" s="59">
        <v>464</v>
      </c>
      <c r="B482" s="48" t="s">
        <v>412</v>
      </c>
    </row>
    <row r="483" spans="1:2" s="45" customFormat="1">
      <c r="A483" s="59">
        <v>465</v>
      </c>
      <c r="B483" s="48" t="s">
        <v>413</v>
      </c>
    </row>
    <row r="484" spans="1:2" s="45" customFormat="1">
      <c r="A484" s="59">
        <v>467</v>
      </c>
      <c r="B484" s="48" t="s">
        <v>414</v>
      </c>
    </row>
    <row r="485" spans="1:2" s="45" customFormat="1">
      <c r="A485" s="59">
        <v>468</v>
      </c>
      <c r="B485" s="48" t="s">
        <v>415</v>
      </c>
    </row>
    <row r="486" spans="1:2" s="45" customFormat="1">
      <c r="A486" s="49">
        <v>4686</v>
      </c>
      <c r="B486" s="48" t="s">
        <v>392</v>
      </c>
    </row>
    <row r="487" spans="1:2" s="45" customFormat="1">
      <c r="A487" s="49">
        <v>4687</v>
      </c>
      <c r="B487" s="48" t="s">
        <v>348</v>
      </c>
    </row>
    <row r="488" spans="1:2" s="45" customFormat="1">
      <c r="A488" s="62">
        <v>47</v>
      </c>
      <c r="B488" s="63" t="s">
        <v>416</v>
      </c>
    </row>
    <row r="489" spans="1:2" s="45" customFormat="1">
      <c r="A489" s="44">
        <v>471</v>
      </c>
      <c r="B489" s="45" t="s">
        <v>417</v>
      </c>
    </row>
    <row r="490" spans="1:2" s="45" customFormat="1">
      <c r="A490" s="44">
        <v>472</v>
      </c>
      <c r="B490" s="45" t="s">
        <v>417</v>
      </c>
    </row>
    <row r="491" spans="1:2" s="45" customFormat="1">
      <c r="A491" s="44">
        <v>473</v>
      </c>
      <c r="B491" s="45" t="s">
        <v>417</v>
      </c>
    </row>
    <row r="492" spans="1:2" s="45" customFormat="1">
      <c r="A492" s="44">
        <v>474</v>
      </c>
      <c r="B492" s="45" t="s">
        <v>417</v>
      </c>
    </row>
    <row r="493" spans="1:2" s="45" customFormat="1">
      <c r="A493" s="44">
        <v>475</v>
      </c>
      <c r="B493" s="45" t="s">
        <v>417</v>
      </c>
    </row>
    <row r="494" spans="1:2" s="45" customFormat="1">
      <c r="A494" s="44">
        <v>476</v>
      </c>
      <c r="B494" s="45" t="s">
        <v>418</v>
      </c>
    </row>
    <row r="495" spans="1:2" s="48" customFormat="1">
      <c r="A495" s="49">
        <v>4761</v>
      </c>
      <c r="B495" s="48" t="s">
        <v>419</v>
      </c>
    </row>
    <row r="496" spans="1:2" s="48" customFormat="1">
      <c r="A496" s="49">
        <v>4762</v>
      </c>
      <c r="B496" s="48" t="s">
        <v>420</v>
      </c>
    </row>
    <row r="497" spans="1:2" s="48" customFormat="1">
      <c r="A497" s="49">
        <v>4768</v>
      </c>
      <c r="B497" s="48" t="s">
        <v>421</v>
      </c>
    </row>
    <row r="498" spans="1:2" s="45" customFormat="1">
      <c r="A498" s="44">
        <v>477</v>
      </c>
      <c r="B498" s="45" t="s">
        <v>422</v>
      </c>
    </row>
    <row r="499" spans="1:2" s="45" customFormat="1">
      <c r="A499" s="49">
        <v>4771</v>
      </c>
      <c r="B499" s="48" t="s">
        <v>423</v>
      </c>
    </row>
    <row r="500" spans="1:2" s="45" customFormat="1">
      <c r="A500" s="49">
        <v>4772</v>
      </c>
      <c r="B500" s="48" t="s">
        <v>424</v>
      </c>
    </row>
    <row r="501" spans="1:2" s="45" customFormat="1">
      <c r="A501" s="49">
        <v>4778</v>
      </c>
      <c r="B501" s="48" t="s">
        <v>421</v>
      </c>
    </row>
    <row r="502" spans="1:2" s="45" customFormat="1">
      <c r="A502" s="44">
        <v>478</v>
      </c>
      <c r="B502" s="45" t="s">
        <v>425</v>
      </c>
    </row>
    <row r="503" spans="1:2" s="45" customFormat="1">
      <c r="A503" s="62">
        <v>48</v>
      </c>
      <c r="B503" s="63" t="s">
        <v>426</v>
      </c>
    </row>
    <row r="504" spans="1:2" s="54" customFormat="1">
      <c r="A504" s="53">
        <v>481</v>
      </c>
      <c r="B504" s="54" t="s">
        <v>427</v>
      </c>
    </row>
    <row r="505" spans="1:2" s="45" customFormat="1">
      <c r="A505" s="46">
        <v>4811</v>
      </c>
      <c r="B505" s="45" t="s">
        <v>428</v>
      </c>
    </row>
    <row r="506" spans="1:2" s="45" customFormat="1">
      <c r="A506" s="46">
        <v>4812</v>
      </c>
      <c r="B506" s="45" t="s">
        <v>429</v>
      </c>
    </row>
    <row r="507" spans="1:2" s="45" customFormat="1">
      <c r="A507" s="46">
        <v>4816</v>
      </c>
      <c r="B507" s="45" t="s">
        <v>430</v>
      </c>
    </row>
    <row r="508" spans="1:2" s="45" customFormat="1">
      <c r="A508" s="46">
        <v>4818</v>
      </c>
      <c r="B508" s="45" t="s">
        <v>431</v>
      </c>
    </row>
    <row r="509" spans="1:2" s="54" customFormat="1">
      <c r="A509" s="53">
        <v>486</v>
      </c>
      <c r="B509" s="54" t="s">
        <v>432</v>
      </c>
    </row>
    <row r="510" spans="1:2" s="45" customFormat="1">
      <c r="A510" s="53">
        <v>487</v>
      </c>
      <c r="B510" s="54" t="s">
        <v>433</v>
      </c>
    </row>
    <row r="511" spans="1:2" s="45" customFormat="1">
      <c r="A511" s="44">
        <v>488</v>
      </c>
      <c r="B511" s="45" t="s">
        <v>434</v>
      </c>
    </row>
    <row r="512" spans="1:2" s="48" customFormat="1">
      <c r="A512" s="49">
        <v>4886</v>
      </c>
      <c r="B512" s="48" t="s">
        <v>435</v>
      </c>
    </row>
    <row r="513" spans="1:2" s="48" customFormat="1">
      <c r="A513" s="49">
        <v>4887</v>
      </c>
      <c r="B513" s="48" t="s">
        <v>436</v>
      </c>
    </row>
    <row r="514" spans="1:2" s="45" customFormat="1">
      <c r="A514" s="62">
        <v>49</v>
      </c>
      <c r="B514" s="63" t="s">
        <v>437</v>
      </c>
    </row>
    <row r="515" spans="1:2" s="54" customFormat="1">
      <c r="A515" s="53">
        <v>491</v>
      </c>
      <c r="B515" s="54" t="s">
        <v>438</v>
      </c>
    </row>
    <row r="516" spans="1:2" s="45" customFormat="1">
      <c r="A516" s="44">
        <v>495</v>
      </c>
      <c r="B516" s="45" t="s">
        <v>439</v>
      </c>
    </row>
    <row r="517" spans="1:2" s="48" customFormat="1">
      <c r="A517" s="49">
        <v>4951</v>
      </c>
      <c r="B517" s="48" t="s">
        <v>440</v>
      </c>
    </row>
    <row r="518" spans="1:2" s="48" customFormat="1">
      <c r="A518" s="49">
        <v>4955</v>
      </c>
      <c r="B518" s="48" t="s">
        <v>441</v>
      </c>
    </row>
    <row r="519" spans="1:2" s="48" customFormat="1">
      <c r="A519" s="49">
        <v>4958</v>
      </c>
      <c r="B519" s="48" t="s">
        <v>442</v>
      </c>
    </row>
    <row r="520" spans="1:2" s="54" customFormat="1">
      <c r="A520" s="53">
        <v>496</v>
      </c>
      <c r="B520" s="54" t="s">
        <v>443</v>
      </c>
    </row>
    <row r="521" spans="1:2" s="48" customFormat="1">
      <c r="A521" s="49">
        <v>4962</v>
      </c>
      <c r="B521" s="48" t="s">
        <v>411</v>
      </c>
    </row>
    <row r="522" spans="1:2" s="48" customFormat="1">
      <c r="A522" s="49">
        <v>4965</v>
      </c>
      <c r="B522" s="48" t="s">
        <v>413</v>
      </c>
    </row>
    <row r="523" spans="1:2" s="31" customFormat="1">
      <c r="A523" s="49">
        <v>4967</v>
      </c>
      <c r="B523" s="31" t="s">
        <v>444</v>
      </c>
    </row>
    <row r="524" spans="1:2">
      <c r="A524" s="64">
        <v>5</v>
      </c>
      <c r="B524" s="65" t="s">
        <v>445</v>
      </c>
    </row>
    <row r="525" spans="1:2">
      <c r="A525" s="66">
        <v>50</v>
      </c>
      <c r="B525" s="67" t="s">
        <v>446</v>
      </c>
    </row>
    <row r="526" spans="1:2">
      <c r="A526" s="34">
        <v>501</v>
      </c>
      <c r="B526" s="33" t="s">
        <v>447</v>
      </c>
    </row>
    <row r="527" spans="1:2">
      <c r="A527" s="34">
        <v>502</v>
      </c>
      <c r="B527" s="33" t="s">
        <v>448</v>
      </c>
    </row>
    <row r="528" spans="1:2">
      <c r="A528" s="34">
        <v>503</v>
      </c>
      <c r="B528" s="33" t="s">
        <v>448</v>
      </c>
    </row>
    <row r="529" spans="1:2" s="31" customFormat="1">
      <c r="A529" s="30">
        <v>5031</v>
      </c>
      <c r="B529" s="31" t="s">
        <v>449</v>
      </c>
    </row>
    <row r="530" spans="1:2" s="31" customFormat="1">
      <c r="A530" s="30">
        <v>5035</v>
      </c>
      <c r="B530" s="31" t="s">
        <v>450</v>
      </c>
    </row>
    <row r="531" spans="1:2">
      <c r="A531" s="34">
        <v>504</v>
      </c>
      <c r="B531" s="33" t="s">
        <v>451</v>
      </c>
    </row>
    <row r="532" spans="1:2">
      <c r="A532" s="34">
        <v>505</v>
      </c>
      <c r="B532" s="33" t="s">
        <v>452</v>
      </c>
    </row>
    <row r="533" spans="1:2">
      <c r="A533" s="34">
        <v>506</v>
      </c>
      <c r="B533" s="33" t="s">
        <v>452</v>
      </c>
    </row>
    <row r="534" spans="1:2" s="31" customFormat="1">
      <c r="A534" s="30">
        <v>5061</v>
      </c>
      <c r="B534" s="31" t="s">
        <v>449</v>
      </c>
    </row>
    <row r="535" spans="1:2" s="31" customFormat="1">
      <c r="A535" s="30">
        <v>5065</v>
      </c>
      <c r="B535" s="31" t="s">
        <v>450</v>
      </c>
    </row>
    <row r="536" spans="1:2">
      <c r="A536" s="34">
        <v>507</v>
      </c>
      <c r="B536" s="33" t="s">
        <v>453</v>
      </c>
    </row>
    <row r="537" spans="1:2">
      <c r="A537" s="34">
        <v>508</v>
      </c>
      <c r="B537" s="33" t="s">
        <v>454</v>
      </c>
    </row>
    <row r="538" spans="1:2" s="31" customFormat="1">
      <c r="A538" s="30">
        <v>5081</v>
      </c>
      <c r="B538" s="31" t="s">
        <v>455</v>
      </c>
    </row>
    <row r="539" spans="1:2" s="31" customFormat="1">
      <c r="A539" s="30">
        <v>5082</v>
      </c>
      <c r="B539" s="31" t="s">
        <v>456</v>
      </c>
    </row>
    <row r="540" spans="1:2" s="31" customFormat="1">
      <c r="A540" s="30">
        <v>5088</v>
      </c>
      <c r="B540" s="31" t="s">
        <v>457</v>
      </c>
    </row>
    <row r="541" spans="1:2">
      <c r="A541" s="34">
        <v>509</v>
      </c>
      <c r="B541" s="33" t="s">
        <v>458</v>
      </c>
    </row>
    <row r="542" spans="1:2">
      <c r="A542" s="66">
        <v>51</v>
      </c>
      <c r="B542" s="67" t="s">
        <v>459</v>
      </c>
    </row>
    <row r="543" spans="1:2">
      <c r="A543" s="34">
        <v>511</v>
      </c>
      <c r="B543" s="33" t="s">
        <v>460</v>
      </c>
    </row>
    <row r="544" spans="1:2" s="31" customFormat="1">
      <c r="A544" s="30">
        <v>5111</v>
      </c>
      <c r="B544" s="31" t="s">
        <v>461</v>
      </c>
    </row>
    <row r="545" spans="1:2" s="31" customFormat="1">
      <c r="A545" s="30">
        <v>5112</v>
      </c>
      <c r="B545" s="31" t="s">
        <v>462</v>
      </c>
    </row>
    <row r="546" spans="1:2" s="31" customFormat="1">
      <c r="A546" s="30">
        <v>5113</v>
      </c>
      <c r="B546" s="31" t="s">
        <v>463</v>
      </c>
    </row>
    <row r="547" spans="1:2" s="31" customFormat="1">
      <c r="A547" s="30">
        <v>5114</v>
      </c>
      <c r="B547" s="31" t="s">
        <v>464</v>
      </c>
    </row>
    <row r="548" spans="1:2">
      <c r="A548" s="34">
        <v>512</v>
      </c>
      <c r="B548" s="33" t="s">
        <v>465</v>
      </c>
    </row>
    <row r="549" spans="1:2" s="31" customFormat="1">
      <c r="A549" s="30">
        <v>5111</v>
      </c>
      <c r="B549" s="31" t="s">
        <v>466</v>
      </c>
    </row>
    <row r="550" spans="1:2" s="31" customFormat="1">
      <c r="A550" s="30">
        <v>5114</v>
      </c>
      <c r="B550" s="31" t="s">
        <v>467</v>
      </c>
    </row>
    <row r="551" spans="1:2">
      <c r="A551" s="34">
        <v>514</v>
      </c>
      <c r="B551" s="33" t="s">
        <v>468</v>
      </c>
    </row>
    <row r="552" spans="1:2">
      <c r="A552" s="34">
        <v>515</v>
      </c>
      <c r="B552" s="33" t="s">
        <v>469</v>
      </c>
    </row>
    <row r="553" spans="1:2">
      <c r="A553" s="34">
        <v>516</v>
      </c>
      <c r="B553" s="33" t="s">
        <v>470</v>
      </c>
    </row>
    <row r="554" spans="1:2">
      <c r="A554" s="34">
        <v>517</v>
      </c>
      <c r="B554" s="33" t="s">
        <v>471</v>
      </c>
    </row>
    <row r="555" spans="1:2">
      <c r="A555" s="34">
        <v>518</v>
      </c>
      <c r="B555" s="33" t="s">
        <v>131</v>
      </c>
    </row>
    <row r="556" spans="1:2" s="31" customFormat="1">
      <c r="A556" s="30">
        <v>5181</v>
      </c>
      <c r="B556" s="31" t="s">
        <v>472</v>
      </c>
    </row>
    <row r="557" spans="1:2" s="31" customFormat="1">
      <c r="A557" s="30">
        <v>5188</v>
      </c>
      <c r="B557" s="31" t="s">
        <v>473</v>
      </c>
    </row>
    <row r="558" spans="1:2">
      <c r="A558" s="34">
        <v>519</v>
      </c>
      <c r="B558" s="33" t="s">
        <v>474</v>
      </c>
    </row>
    <row r="559" spans="1:2" s="31" customFormat="1">
      <c r="A559" s="30">
        <v>5191</v>
      </c>
      <c r="B559" s="31" t="s">
        <v>475</v>
      </c>
    </row>
    <row r="560" spans="1:2" s="31" customFormat="1">
      <c r="A560" s="30">
        <v>5193</v>
      </c>
      <c r="B560" s="31" t="s">
        <v>476</v>
      </c>
    </row>
    <row r="561" spans="1:2" s="31" customFormat="1">
      <c r="A561" s="30">
        <v>5198</v>
      </c>
      <c r="B561" s="31" t="s">
        <v>477</v>
      </c>
    </row>
    <row r="562" spans="1:2">
      <c r="A562" s="66">
        <v>52</v>
      </c>
      <c r="B562" s="67" t="s">
        <v>478</v>
      </c>
    </row>
    <row r="563" spans="1:2">
      <c r="A563" s="66">
        <v>53</v>
      </c>
      <c r="B563" s="67" t="s">
        <v>479</v>
      </c>
    </row>
    <row r="564" spans="1:2">
      <c r="A564" s="37">
        <v>530</v>
      </c>
      <c r="B564" s="31" t="s">
        <v>480</v>
      </c>
    </row>
    <row r="565" spans="1:2" s="31" customFormat="1">
      <c r="A565" s="37">
        <v>531</v>
      </c>
      <c r="B565" s="31" t="s">
        <v>481</v>
      </c>
    </row>
    <row r="566" spans="1:2" s="31" customFormat="1">
      <c r="A566" s="30">
        <v>5311</v>
      </c>
      <c r="B566" s="31" t="s">
        <v>482</v>
      </c>
    </row>
    <row r="567" spans="1:2" s="31" customFormat="1">
      <c r="A567" s="30">
        <v>5314</v>
      </c>
      <c r="B567" s="31" t="s">
        <v>483</v>
      </c>
    </row>
    <row r="568" spans="1:2">
      <c r="A568" s="37">
        <v>532</v>
      </c>
      <c r="B568" s="31" t="s">
        <v>484</v>
      </c>
    </row>
    <row r="569" spans="1:2">
      <c r="A569" s="37">
        <v>533</v>
      </c>
      <c r="B569" s="31" t="s">
        <v>485</v>
      </c>
    </row>
    <row r="570" spans="1:2">
      <c r="A570" s="66">
        <v>54</v>
      </c>
      <c r="B570" s="67" t="s">
        <v>486</v>
      </c>
    </row>
    <row r="571" spans="1:2">
      <c r="A571" s="66">
        <v>58</v>
      </c>
      <c r="B571" s="67" t="s">
        <v>487</v>
      </c>
    </row>
    <row r="572" spans="1:2">
      <c r="A572" s="66">
        <v>59</v>
      </c>
      <c r="B572" s="67" t="s">
        <v>488</v>
      </c>
    </row>
    <row r="573" spans="1:2" s="25" customFormat="1">
      <c r="A573" s="28">
        <v>590</v>
      </c>
      <c r="B573" s="25" t="s">
        <v>489</v>
      </c>
    </row>
    <row r="574" spans="1:2">
      <c r="A574" s="38">
        <v>5903</v>
      </c>
      <c r="B574" s="33" t="s">
        <v>199</v>
      </c>
    </row>
    <row r="575" spans="1:2">
      <c r="A575" s="38">
        <v>5904</v>
      </c>
      <c r="B575" s="33" t="s">
        <v>451</v>
      </c>
    </row>
    <row r="576" spans="1:2">
      <c r="A576" s="38">
        <v>5906</v>
      </c>
      <c r="B576" s="33" t="s">
        <v>213</v>
      </c>
    </row>
    <row r="577" spans="1:2">
      <c r="A577" s="38">
        <v>5908</v>
      </c>
      <c r="B577" s="33" t="s">
        <v>490</v>
      </c>
    </row>
    <row r="578" spans="1:2">
      <c r="A578" s="68">
        <v>6</v>
      </c>
      <c r="B578" s="69" t="s">
        <v>491</v>
      </c>
    </row>
    <row r="579" spans="1:2" s="25" customFormat="1">
      <c r="A579" s="70">
        <v>60</v>
      </c>
      <c r="B579" s="71" t="s">
        <v>492</v>
      </c>
    </row>
    <row r="580" spans="1:2">
      <c r="A580" s="34">
        <v>601</v>
      </c>
      <c r="B580" s="33" t="s">
        <v>493</v>
      </c>
    </row>
    <row r="581" spans="1:2" s="31" customFormat="1">
      <c r="A581" s="30">
        <v>6011</v>
      </c>
      <c r="B581" s="31" t="s">
        <v>494</v>
      </c>
    </row>
    <row r="582" spans="1:2" s="31" customFormat="1">
      <c r="A582" s="30">
        <v>6012</v>
      </c>
      <c r="B582" s="31" t="s">
        <v>495</v>
      </c>
    </row>
    <row r="583" spans="1:2" s="31" customFormat="1">
      <c r="A583" s="30">
        <v>6017</v>
      </c>
      <c r="B583" s="31" t="s">
        <v>251</v>
      </c>
    </row>
    <row r="584" spans="1:2">
      <c r="A584" s="34">
        <v>602</v>
      </c>
      <c r="B584" s="33" t="s">
        <v>496</v>
      </c>
    </row>
    <row r="585" spans="1:2">
      <c r="A585" s="38">
        <v>6021</v>
      </c>
      <c r="B585" s="33" t="s">
        <v>253</v>
      </c>
    </row>
    <row r="586" spans="1:2" s="31" customFormat="1">
      <c r="A586" s="32">
        <v>60211</v>
      </c>
      <c r="B586" s="31" t="s">
        <v>497</v>
      </c>
    </row>
    <row r="587" spans="1:2" s="31" customFormat="1">
      <c r="A587" s="32">
        <v>60212</v>
      </c>
      <c r="B587" s="31" t="s">
        <v>498</v>
      </c>
    </row>
    <row r="588" spans="1:2">
      <c r="A588" s="38">
        <v>6022</v>
      </c>
      <c r="B588" s="33" t="s">
        <v>256</v>
      </c>
    </row>
    <row r="589" spans="1:2">
      <c r="A589" s="32">
        <v>60221</v>
      </c>
      <c r="B589" s="31" t="s">
        <v>257</v>
      </c>
    </row>
    <row r="590" spans="1:2">
      <c r="A590" s="32">
        <v>60222</v>
      </c>
      <c r="B590" s="31" t="s">
        <v>258</v>
      </c>
    </row>
    <row r="591" spans="1:2">
      <c r="A591" s="32">
        <v>60223</v>
      </c>
      <c r="B591" s="31" t="s">
        <v>259</v>
      </c>
    </row>
    <row r="592" spans="1:2">
      <c r="A592" s="32">
        <v>60224</v>
      </c>
      <c r="B592" s="31" t="s">
        <v>260</v>
      </c>
    </row>
    <row r="593" spans="1:2">
      <c r="A593" s="32">
        <v>60225</v>
      </c>
      <c r="B593" s="31" t="s">
        <v>261</v>
      </c>
    </row>
    <row r="594" spans="1:2">
      <c r="A594" s="38">
        <v>6026</v>
      </c>
      <c r="B594" s="33" t="s">
        <v>262</v>
      </c>
    </row>
    <row r="595" spans="1:2" s="31" customFormat="1">
      <c r="A595" s="32">
        <v>60261</v>
      </c>
      <c r="B595" s="31" t="s">
        <v>263</v>
      </c>
    </row>
    <row r="596" spans="1:2" s="31" customFormat="1">
      <c r="A596" s="32">
        <v>60265</v>
      </c>
      <c r="B596" s="31" t="s">
        <v>264</v>
      </c>
    </row>
    <row r="597" spans="1:2" s="31" customFormat="1">
      <c r="A597" s="32">
        <v>60267</v>
      </c>
      <c r="B597" s="31" t="s">
        <v>265</v>
      </c>
    </row>
    <row r="598" spans="1:2" s="25" customFormat="1">
      <c r="A598" s="28">
        <v>603</v>
      </c>
      <c r="B598" s="25" t="s">
        <v>499</v>
      </c>
    </row>
    <row r="599" spans="1:2">
      <c r="A599" s="38">
        <v>6031</v>
      </c>
      <c r="B599" s="33" t="s">
        <v>500</v>
      </c>
    </row>
    <row r="600" spans="1:2">
      <c r="A600" s="38">
        <v>6032</v>
      </c>
      <c r="B600" s="33" t="s">
        <v>501</v>
      </c>
    </row>
    <row r="601" spans="1:2">
      <c r="A601" s="38">
        <v>6037</v>
      </c>
      <c r="B601" s="33" t="s">
        <v>502</v>
      </c>
    </row>
    <row r="602" spans="1:2">
      <c r="A602" s="34">
        <v>604</v>
      </c>
      <c r="B602" s="33" t="s">
        <v>503</v>
      </c>
    </row>
    <row r="603" spans="1:2">
      <c r="A603" s="34">
        <v>605</v>
      </c>
      <c r="B603" s="33" t="s">
        <v>504</v>
      </c>
    </row>
    <row r="604" spans="1:2">
      <c r="A604" s="34">
        <v>606</v>
      </c>
      <c r="B604" s="33" t="s">
        <v>505</v>
      </c>
    </row>
    <row r="605" spans="1:2" s="31" customFormat="1">
      <c r="A605" s="30">
        <v>6061</v>
      </c>
      <c r="B605" s="31" t="s">
        <v>506</v>
      </c>
    </row>
    <row r="606" spans="1:2" s="31" customFormat="1">
      <c r="A606" s="30">
        <v>6063</v>
      </c>
      <c r="B606" s="31" t="s">
        <v>507</v>
      </c>
    </row>
    <row r="607" spans="1:2" s="31" customFormat="1">
      <c r="A607" s="30">
        <v>6064</v>
      </c>
      <c r="B607" s="31" t="s">
        <v>508</v>
      </c>
    </row>
    <row r="608" spans="1:2" s="31" customFormat="1">
      <c r="A608" s="30">
        <v>6068</v>
      </c>
      <c r="B608" s="31" t="s">
        <v>509</v>
      </c>
    </row>
    <row r="609" spans="1:2">
      <c r="A609" s="34">
        <v>607</v>
      </c>
      <c r="B609" s="33" t="s">
        <v>510</v>
      </c>
    </row>
    <row r="610" spans="1:2" s="31" customFormat="1">
      <c r="A610" s="30">
        <v>6071</v>
      </c>
      <c r="B610" s="31" t="s">
        <v>293</v>
      </c>
    </row>
    <row r="611" spans="1:2" s="31" customFormat="1">
      <c r="A611" s="30">
        <v>6072</v>
      </c>
      <c r="B611" s="31" t="s">
        <v>294</v>
      </c>
    </row>
    <row r="612" spans="1:2">
      <c r="A612" s="34">
        <v>608</v>
      </c>
      <c r="B612" s="33" t="s">
        <v>511</v>
      </c>
    </row>
    <row r="613" spans="1:2" s="31" customFormat="1">
      <c r="A613" s="30">
        <v>608116</v>
      </c>
      <c r="B613" s="31" t="s">
        <v>512</v>
      </c>
    </row>
    <row r="614" spans="1:2" s="31" customFormat="1">
      <c r="A614" s="30">
        <v>608124</v>
      </c>
      <c r="B614" s="31" t="s">
        <v>513</v>
      </c>
    </row>
    <row r="615" spans="1:2">
      <c r="A615" s="34">
        <v>609</v>
      </c>
      <c r="B615" s="33" t="s">
        <v>514</v>
      </c>
    </row>
    <row r="616" spans="1:2" s="31" customFormat="1">
      <c r="A616" s="30">
        <v>6091</v>
      </c>
      <c r="B616" s="31" t="s">
        <v>515</v>
      </c>
    </row>
    <row r="617" spans="1:2" s="31" customFormat="1">
      <c r="A617" s="30">
        <v>6092</v>
      </c>
      <c r="B617" s="31" t="s">
        <v>516</v>
      </c>
    </row>
    <row r="618" spans="1:2" s="31" customFormat="1">
      <c r="A618" s="30">
        <v>6094</v>
      </c>
      <c r="B618" s="31" t="s">
        <v>517</v>
      </c>
    </row>
    <row r="619" spans="1:2" s="31" customFormat="1">
      <c r="A619" s="30">
        <v>6095</v>
      </c>
      <c r="B619" s="31" t="s">
        <v>518</v>
      </c>
    </row>
    <row r="620" spans="1:2" s="31" customFormat="1">
      <c r="A620" s="30">
        <v>6096</v>
      </c>
      <c r="B620" s="31" t="s">
        <v>519</v>
      </c>
    </row>
    <row r="621" spans="1:2" s="31" customFormat="1">
      <c r="A621" s="30">
        <v>6097</v>
      </c>
      <c r="B621" s="31" t="s">
        <v>520</v>
      </c>
    </row>
    <row r="622" spans="1:2" s="31" customFormat="1">
      <c r="A622" s="30">
        <v>6098</v>
      </c>
      <c r="B622" s="31" t="s">
        <v>521</v>
      </c>
    </row>
    <row r="623" spans="1:2">
      <c r="A623" s="70" t="s">
        <v>522</v>
      </c>
      <c r="B623" s="71" t="s">
        <v>523</v>
      </c>
    </row>
    <row r="624" spans="1:2">
      <c r="A624" s="70">
        <v>61</v>
      </c>
      <c r="B624" s="71" t="s">
        <v>524</v>
      </c>
    </row>
    <row r="625" spans="1:2">
      <c r="A625" s="34">
        <v>611</v>
      </c>
      <c r="B625" s="33" t="s">
        <v>525</v>
      </c>
    </row>
    <row r="626" spans="1:2">
      <c r="A626" s="34">
        <v>612</v>
      </c>
      <c r="B626" s="33" t="s">
        <v>526</v>
      </c>
    </row>
    <row r="627" spans="1:2">
      <c r="A627" s="38">
        <v>6122</v>
      </c>
      <c r="B627" s="33" t="s">
        <v>527</v>
      </c>
    </row>
    <row r="628" spans="1:2">
      <c r="A628" s="38">
        <v>6125</v>
      </c>
      <c r="B628" s="33" t="s">
        <v>528</v>
      </c>
    </row>
    <row r="629" spans="1:2">
      <c r="A629" s="34">
        <v>613</v>
      </c>
      <c r="B629" s="33" t="s">
        <v>529</v>
      </c>
    </row>
    <row r="630" spans="1:2" s="31" customFormat="1">
      <c r="A630" s="30">
        <v>6132</v>
      </c>
      <c r="B630" s="31" t="s">
        <v>530</v>
      </c>
    </row>
    <row r="631" spans="1:2" s="31" customFormat="1">
      <c r="A631" s="30">
        <v>6135</v>
      </c>
      <c r="B631" s="31" t="s">
        <v>531</v>
      </c>
    </row>
    <row r="632" spans="1:2" s="31" customFormat="1">
      <c r="A632" s="30">
        <v>6136</v>
      </c>
      <c r="B632" s="31" t="s">
        <v>532</v>
      </c>
    </row>
    <row r="633" spans="1:2">
      <c r="A633" s="43">
        <v>614</v>
      </c>
      <c r="B633" s="33" t="s">
        <v>533</v>
      </c>
    </row>
    <row r="634" spans="1:2">
      <c r="A634" s="43">
        <v>615</v>
      </c>
      <c r="B634" s="33" t="s">
        <v>534</v>
      </c>
    </row>
    <row r="635" spans="1:2" s="31" customFormat="1">
      <c r="A635" s="72">
        <v>6152</v>
      </c>
      <c r="B635" s="31" t="s">
        <v>535</v>
      </c>
    </row>
    <row r="636" spans="1:2" s="31" customFormat="1">
      <c r="A636" s="72">
        <v>6155</v>
      </c>
      <c r="B636" s="31" t="s">
        <v>536</v>
      </c>
    </row>
    <row r="637" spans="1:2" s="31" customFormat="1">
      <c r="A637" s="72">
        <v>6156</v>
      </c>
      <c r="B637" s="31" t="s">
        <v>537</v>
      </c>
    </row>
    <row r="638" spans="1:2">
      <c r="A638" s="34">
        <v>616</v>
      </c>
      <c r="B638" s="33" t="s">
        <v>538</v>
      </c>
    </row>
    <row r="639" spans="1:2" s="31" customFormat="1">
      <c r="A639" s="30">
        <v>6161</v>
      </c>
      <c r="B639" s="31" t="s">
        <v>539</v>
      </c>
    </row>
    <row r="640" spans="1:2">
      <c r="A640" s="30">
        <v>6162</v>
      </c>
      <c r="B640" s="31" t="s">
        <v>540</v>
      </c>
    </row>
    <row r="641" spans="1:2">
      <c r="A641" s="30">
        <v>6163</v>
      </c>
      <c r="B641" s="31" t="s">
        <v>541</v>
      </c>
    </row>
    <row r="642" spans="1:2">
      <c r="A642" s="32">
        <v>61636</v>
      </c>
      <c r="B642" s="31" t="s">
        <v>542</v>
      </c>
    </row>
    <row r="643" spans="1:2">
      <c r="A643" s="32">
        <v>61637</v>
      </c>
      <c r="B643" s="31" t="s">
        <v>543</v>
      </c>
    </row>
    <row r="644" spans="1:2">
      <c r="A644" s="32">
        <v>61638</v>
      </c>
      <c r="B644" s="31" t="s">
        <v>544</v>
      </c>
    </row>
    <row r="645" spans="1:2">
      <c r="A645" s="30">
        <v>6164</v>
      </c>
      <c r="B645" s="31" t="s">
        <v>545</v>
      </c>
    </row>
    <row r="646" spans="1:2">
      <c r="A646" s="30">
        <v>6165</v>
      </c>
      <c r="B646" s="31" t="s">
        <v>546</v>
      </c>
    </row>
    <row r="647" spans="1:2">
      <c r="A647" s="34">
        <v>617</v>
      </c>
      <c r="B647" s="33" t="s">
        <v>547</v>
      </c>
    </row>
    <row r="648" spans="1:2">
      <c r="A648" s="34">
        <v>618</v>
      </c>
      <c r="B648" s="33" t="s">
        <v>548</v>
      </c>
    </row>
    <row r="649" spans="1:2" s="31" customFormat="1">
      <c r="A649" s="30">
        <v>6181</v>
      </c>
      <c r="B649" s="31" t="s">
        <v>549</v>
      </c>
    </row>
    <row r="650" spans="1:2" s="31" customFormat="1">
      <c r="A650" s="30">
        <v>6183</v>
      </c>
      <c r="B650" s="31" t="s">
        <v>550</v>
      </c>
    </row>
    <row r="651" spans="1:2" s="31" customFormat="1">
      <c r="A651" s="30">
        <v>6185</v>
      </c>
      <c r="B651" s="31" t="s">
        <v>551</v>
      </c>
    </row>
    <row r="652" spans="1:2">
      <c r="A652" s="34">
        <v>619</v>
      </c>
      <c r="B652" s="33" t="s">
        <v>552</v>
      </c>
    </row>
    <row r="653" spans="1:2">
      <c r="A653" s="70">
        <v>62</v>
      </c>
      <c r="B653" s="71" t="s">
        <v>553</v>
      </c>
    </row>
    <row r="654" spans="1:2">
      <c r="A654" s="34">
        <v>621</v>
      </c>
      <c r="B654" s="33" t="s">
        <v>554</v>
      </c>
    </row>
    <row r="655" spans="1:2" s="31" customFormat="1">
      <c r="A655" s="30">
        <v>6211</v>
      </c>
      <c r="B655" s="31" t="s">
        <v>555</v>
      </c>
    </row>
    <row r="656" spans="1:2" s="31" customFormat="1">
      <c r="A656" s="30">
        <v>6214</v>
      </c>
      <c r="B656" s="31" t="s">
        <v>556</v>
      </c>
    </row>
    <row r="657" spans="1:2">
      <c r="A657" s="34">
        <v>622</v>
      </c>
      <c r="B657" s="33" t="s">
        <v>557</v>
      </c>
    </row>
    <row r="658" spans="1:2" s="31" customFormat="1">
      <c r="A658" s="30">
        <v>6221</v>
      </c>
      <c r="B658" s="31" t="s">
        <v>558</v>
      </c>
    </row>
    <row r="659" spans="1:2" s="31" customFormat="1">
      <c r="A659" s="30">
        <v>6222</v>
      </c>
      <c r="B659" s="31" t="s">
        <v>559</v>
      </c>
    </row>
    <row r="660" spans="1:2" s="31" customFormat="1">
      <c r="A660" s="30">
        <v>6224</v>
      </c>
      <c r="B660" s="31" t="s">
        <v>560</v>
      </c>
    </row>
    <row r="661" spans="1:2" s="31" customFormat="1">
      <c r="A661" s="30">
        <v>6225</v>
      </c>
      <c r="B661" s="31" t="s">
        <v>561</v>
      </c>
    </row>
    <row r="662" spans="1:2" s="31" customFormat="1">
      <c r="A662" s="30">
        <v>6226</v>
      </c>
      <c r="B662" s="31" t="s">
        <v>562</v>
      </c>
    </row>
    <row r="663" spans="1:2" s="31" customFormat="1">
      <c r="A663" s="30">
        <v>6227</v>
      </c>
      <c r="B663" s="31" t="s">
        <v>563</v>
      </c>
    </row>
    <row r="664" spans="1:2" s="31" customFormat="1">
      <c r="A664" s="30">
        <v>6228</v>
      </c>
      <c r="B664" s="31" t="s">
        <v>548</v>
      </c>
    </row>
    <row r="665" spans="1:2">
      <c r="A665" s="34">
        <v>623</v>
      </c>
      <c r="B665" s="33" t="s">
        <v>564</v>
      </c>
    </row>
    <row r="666" spans="1:2" s="31" customFormat="1">
      <c r="A666" s="30">
        <v>6231</v>
      </c>
      <c r="B666" s="31" t="s">
        <v>565</v>
      </c>
    </row>
    <row r="667" spans="1:2" s="31" customFormat="1">
      <c r="A667" s="30">
        <v>6232</v>
      </c>
      <c r="B667" s="31" t="s">
        <v>566</v>
      </c>
    </row>
    <row r="668" spans="1:2" s="31" customFormat="1">
      <c r="A668" s="30">
        <v>6233</v>
      </c>
      <c r="B668" s="31" t="s">
        <v>567</v>
      </c>
    </row>
    <row r="669" spans="1:2">
      <c r="A669" s="30">
        <v>6234</v>
      </c>
      <c r="B669" s="31" t="s">
        <v>568</v>
      </c>
    </row>
    <row r="670" spans="1:2">
      <c r="A670" s="30">
        <v>6235</v>
      </c>
      <c r="B670" s="31" t="s">
        <v>569</v>
      </c>
    </row>
    <row r="671" spans="1:2">
      <c r="A671" s="30">
        <v>6236</v>
      </c>
      <c r="B671" s="31" t="s">
        <v>570</v>
      </c>
    </row>
    <row r="672" spans="1:2">
      <c r="A672" s="30">
        <v>6237</v>
      </c>
      <c r="B672" s="31" t="s">
        <v>571</v>
      </c>
    </row>
    <row r="673" spans="1:2">
      <c r="A673" s="30">
        <v>6238</v>
      </c>
      <c r="B673" s="31" t="s">
        <v>572</v>
      </c>
    </row>
    <row r="674" spans="1:2">
      <c r="A674" s="34">
        <v>624</v>
      </c>
      <c r="B674" s="33" t="s">
        <v>573</v>
      </c>
    </row>
    <row r="675" spans="1:2" s="31" customFormat="1">
      <c r="A675" s="30">
        <v>6241</v>
      </c>
      <c r="B675" s="31" t="s">
        <v>574</v>
      </c>
    </row>
    <row r="676" spans="1:2">
      <c r="A676" s="30">
        <v>6242</v>
      </c>
      <c r="B676" s="31" t="s">
        <v>575</v>
      </c>
    </row>
    <row r="677" spans="1:2">
      <c r="A677" s="30">
        <v>6243</v>
      </c>
      <c r="B677" s="31" t="s">
        <v>576</v>
      </c>
    </row>
    <row r="678" spans="1:2">
      <c r="A678" s="30">
        <v>6244</v>
      </c>
      <c r="B678" s="31" t="s">
        <v>577</v>
      </c>
    </row>
    <row r="679" spans="1:2">
      <c r="A679" s="30">
        <v>6247</v>
      </c>
      <c r="B679" s="31" t="s">
        <v>578</v>
      </c>
    </row>
    <row r="680" spans="1:2">
      <c r="A680" s="30">
        <v>6248</v>
      </c>
      <c r="B680" s="31" t="s">
        <v>548</v>
      </c>
    </row>
    <row r="681" spans="1:2">
      <c r="A681" s="34">
        <v>625</v>
      </c>
      <c r="B681" s="33" t="s">
        <v>579</v>
      </c>
    </row>
    <row r="682" spans="1:2" s="31" customFormat="1">
      <c r="A682" s="30">
        <v>6251</v>
      </c>
      <c r="B682" s="31" t="s">
        <v>580</v>
      </c>
    </row>
    <row r="683" spans="1:2" s="31" customFormat="1">
      <c r="A683" s="30">
        <v>6255</v>
      </c>
      <c r="B683" s="31" t="s">
        <v>581</v>
      </c>
    </row>
    <row r="684" spans="1:2" s="31" customFormat="1">
      <c r="A684" s="30">
        <v>6256</v>
      </c>
      <c r="B684" s="31" t="s">
        <v>582</v>
      </c>
    </row>
    <row r="685" spans="1:2" s="31" customFormat="1">
      <c r="A685" s="30">
        <v>6257</v>
      </c>
      <c r="B685" s="31" t="s">
        <v>583</v>
      </c>
    </row>
    <row r="686" spans="1:2">
      <c r="A686" s="34">
        <v>626</v>
      </c>
      <c r="B686" s="33" t="s">
        <v>584</v>
      </c>
    </row>
    <row r="687" spans="1:2">
      <c r="A687" s="34">
        <v>627</v>
      </c>
      <c r="B687" s="33" t="s">
        <v>585</v>
      </c>
    </row>
    <row r="688" spans="1:2" s="31" customFormat="1">
      <c r="A688" s="30">
        <v>6271</v>
      </c>
      <c r="B688" s="31" t="s">
        <v>586</v>
      </c>
    </row>
    <row r="689" spans="1:2" s="31" customFormat="1">
      <c r="A689" s="30">
        <v>6272</v>
      </c>
      <c r="B689" s="31" t="s">
        <v>587</v>
      </c>
    </row>
    <row r="690" spans="1:2" s="31" customFormat="1">
      <c r="A690" s="30">
        <v>6275</v>
      </c>
      <c r="B690" s="31" t="s">
        <v>588</v>
      </c>
    </row>
    <row r="691" spans="1:2" s="31" customFormat="1">
      <c r="A691" s="30">
        <v>6276</v>
      </c>
      <c r="B691" s="31" t="s">
        <v>589</v>
      </c>
    </row>
    <row r="692" spans="1:2" s="31" customFormat="1">
      <c r="A692" s="30">
        <v>6278</v>
      </c>
      <c r="B692" s="31" t="s">
        <v>590</v>
      </c>
    </row>
    <row r="693" spans="1:2">
      <c r="A693" s="34">
        <v>628</v>
      </c>
      <c r="B693" s="33" t="s">
        <v>548</v>
      </c>
    </row>
    <row r="694" spans="1:2" s="31" customFormat="1">
      <c r="A694" s="30">
        <v>6281</v>
      </c>
      <c r="B694" s="31" t="s">
        <v>591</v>
      </c>
    </row>
    <row r="695" spans="1:2" s="31" customFormat="1">
      <c r="A695" s="30">
        <v>6284</v>
      </c>
      <c r="B695" s="31" t="s">
        <v>592</v>
      </c>
    </row>
    <row r="696" spans="1:2">
      <c r="A696" s="34">
        <v>629</v>
      </c>
      <c r="B696" s="33" t="s">
        <v>593</v>
      </c>
    </row>
    <row r="697" spans="1:2" s="73" customFormat="1">
      <c r="A697" s="70">
        <v>63</v>
      </c>
      <c r="B697" s="71" t="s">
        <v>594</v>
      </c>
    </row>
    <row r="698" spans="1:2">
      <c r="A698" s="34">
        <v>631</v>
      </c>
      <c r="B698" s="33" t="s">
        <v>595</v>
      </c>
    </row>
    <row r="699" spans="1:2" s="31" customFormat="1">
      <c r="A699" s="30">
        <v>6311</v>
      </c>
      <c r="B699" s="31" t="s">
        <v>596</v>
      </c>
    </row>
    <row r="700" spans="1:2">
      <c r="A700" s="30">
        <v>6312</v>
      </c>
      <c r="B700" s="31" t="s">
        <v>597</v>
      </c>
    </row>
    <row r="701" spans="1:2">
      <c r="A701" s="30">
        <v>6313</v>
      </c>
      <c r="B701" s="31" t="s">
        <v>598</v>
      </c>
    </row>
    <row r="702" spans="1:2">
      <c r="A702" s="30">
        <v>6314</v>
      </c>
      <c r="B702" s="31" t="s">
        <v>599</v>
      </c>
    </row>
    <row r="703" spans="1:2">
      <c r="A703" s="30">
        <v>6318</v>
      </c>
      <c r="B703" s="31" t="s">
        <v>68</v>
      </c>
    </row>
    <row r="704" spans="1:2">
      <c r="A704" s="34">
        <v>633</v>
      </c>
      <c r="B704" s="33" t="s">
        <v>600</v>
      </c>
    </row>
    <row r="705" spans="1:2" s="31" customFormat="1">
      <c r="A705" s="30">
        <v>6331</v>
      </c>
      <c r="B705" s="31" t="s">
        <v>601</v>
      </c>
    </row>
    <row r="706" spans="1:2" s="31" customFormat="1">
      <c r="A706" s="30">
        <v>6332</v>
      </c>
      <c r="B706" s="31" t="s">
        <v>602</v>
      </c>
    </row>
    <row r="707" spans="1:2" s="31" customFormat="1">
      <c r="A707" s="30">
        <v>6333</v>
      </c>
      <c r="B707" s="31" t="s">
        <v>598</v>
      </c>
    </row>
    <row r="708" spans="1:2" s="31" customFormat="1">
      <c r="A708" s="30">
        <v>6334</v>
      </c>
      <c r="B708" s="31" t="s">
        <v>603</v>
      </c>
    </row>
    <row r="709" spans="1:2" s="31" customFormat="1">
      <c r="A709" s="30">
        <v>6335</v>
      </c>
      <c r="B709" s="31" t="s">
        <v>604</v>
      </c>
    </row>
    <row r="710" spans="1:2" s="31" customFormat="1">
      <c r="A710" s="30">
        <v>6338</v>
      </c>
      <c r="B710" s="31" t="s">
        <v>68</v>
      </c>
    </row>
    <row r="711" spans="1:2">
      <c r="A711" s="34">
        <v>635</v>
      </c>
      <c r="B711" s="33" t="s">
        <v>605</v>
      </c>
    </row>
    <row r="712" spans="1:2" s="31" customFormat="1">
      <c r="A712" s="30">
        <v>6351</v>
      </c>
      <c r="B712" s="31" t="s">
        <v>606</v>
      </c>
    </row>
    <row r="713" spans="1:2" s="31" customFormat="1">
      <c r="A713" s="32">
        <v>63511</v>
      </c>
      <c r="B713" s="31" t="s">
        <v>607</v>
      </c>
    </row>
    <row r="714" spans="1:2" s="31" customFormat="1">
      <c r="A714" s="32">
        <v>63512</v>
      </c>
      <c r="B714" s="31" t="s">
        <v>608</v>
      </c>
    </row>
    <row r="715" spans="1:2" s="31" customFormat="1">
      <c r="A715" s="32">
        <v>63513</v>
      </c>
      <c r="B715" s="31" t="s">
        <v>609</v>
      </c>
    </row>
    <row r="716" spans="1:2" s="31" customFormat="1">
      <c r="A716" s="32">
        <v>63514</v>
      </c>
      <c r="B716" s="31" t="s">
        <v>610</v>
      </c>
    </row>
    <row r="717" spans="1:2">
      <c r="A717" s="30">
        <v>6352</v>
      </c>
      <c r="B717" s="31" t="s">
        <v>611</v>
      </c>
    </row>
    <row r="718" spans="1:2">
      <c r="A718" s="30">
        <v>6353</v>
      </c>
      <c r="B718" s="31" t="s">
        <v>612</v>
      </c>
    </row>
    <row r="719" spans="1:2">
      <c r="A719" s="30">
        <v>6354</v>
      </c>
      <c r="B719" s="31" t="s">
        <v>613</v>
      </c>
    </row>
    <row r="720" spans="1:2">
      <c r="A720" s="32">
        <v>63541</v>
      </c>
      <c r="B720" s="31" t="s">
        <v>614</v>
      </c>
    </row>
    <row r="721" spans="1:2">
      <c r="A721" s="30">
        <v>6358</v>
      </c>
      <c r="B721" s="31" t="s">
        <v>615</v>
      </c>
    </row>
    <row r="722" spans="1:2">
      <c r="A722" s="34">
        <v>637</v>
      </c>
      <c r="B722" s="33" t="s">
        <v>616</v>
      </c>
    </row>
    <row r="723" spans="1:2" s="31" customFormat="1">
      <c r="A723" s="30">
        <v>6371</v>
      </c>
      <c r="B723" s="31" t="s">
        <v>617</v>
      </c>
    </row>
    <row r="724" spans="1:2">
      <c r="A724" s="30">
        <v>6372</v>
      </c>
      <c r="B724" s="31" t="s">
        <v>618</v>
      </c>
    </row>
    <row r="725" spans="1:2">
      <c r="A725" s="30">
        <v>6374</v>
      </c>
      <c r="B725" s="31" t="s">
        <v>619</v>
      </c>
    </row>
    <row r="726" spans="1:2">
      <c r="A726" s="30">
        <v>6378</v>
      </c>
      <c r="B726" s="31" t="s">
        <v>620</v>
      </c>
    </row>
    <row r="727" spans="1:2">
      <c r="A727" s="74">
        <v>64</v>
      </c>
      <c r="B727" s="75" t="s">
        <v>621</v>
      </c>
    </row>
    <row r="728" spans="1:2" s="25" customFormat="1">
      <c r="A728" s="28">
        <v>641</v>
      </c>
      <c r="B728" s="25" t="s">
        <v>622</v>
      </c>
    </row>
    <row r="729" spans="1:2" s="31" customFormat="1">
      <c r="A729" s="30">
        <v>6411</v>
      </c>
      <c r="B729" s="31" t="s">
        <v>623</v>
      </c>
    </row>
    <row r="730" spans="1:2" s="25" customFormat="1">
      <c r="A730" s="30">
        <v>6412</v>
      </c>
      <c r="B730" s="31" t="s">
        <v>624</v>
      </c>
    </row>
    <row r="731" spans="1:2" s="25" customFormat="1">
      <c r="A731" s="30">
        <v>6413</v>
      </c>
      <c r="B731" s="31" t="s">
        <v>625</v>
      </c>
    </row>
    <row r="732" spans="1:2" s="25" customFormat="1">
      <c r="A732" s="30">
        <v>6414</v>
      </c>
      <c r="B732" s="31" t="s">
        <v>626</v>
      </c>
    </row>
    <row r="733" spans="1:2" s="25" customFormat="1">
      <c r="A733" s="30">
        <v>6415</v>
      </c>
      <c r="B733" s="31" t="s">
        <v>627</v>
      </c>
    </row>
    <row r="734" spans="1:2" s="25" customFormat="1">
      <c r="A734" s="28">
        <v>644</v>
      </c>
      <c r="B734" s="25" t="s">
        <v>628</v>
      </c>
    </row>
    <row r="735" spans="1:2" s="25" customFormat="1">
      <c r="A735" s="28">
        <v>645</v>
      </c>
      <c r="B735" s="25" t="s">
        <v>629</v>
      </c>
    </row>
    <row r="736" spans="1:2" s="31" customFormat="1">
      <c r="A736" s="30">
        <v>6451</v>
      </c>
      <c r="B736" s="31" t="s">
        <v>630</v>
      </c>
    </row>
    <row r="737" spans="1:2" s="25" customFormat="1">
      <c r="A737" s="30">
        <v>6452</v>
      </c>
      <c r="B737" s="31" t="s">
        <v>631</v>
      </c>
    </row>
    <row r="738" spans="1:2" s="25" customFormat="1">
      <c r="A738" s="30">
        <v>6453</v>
      </c>
      <c r="B738" s="31" t="s">
        <v>632</v>
      </c>
    </row>
    <row r="739" spans="1:2" s="25" customFormat="1">
      <c r="A739" s="30">
        <v>6454</v>
      </c>
      <c r="B739" s="31" t="s">
        <v>633</v>
      </c>
    </row>
    <row r="740" spans="1:2" s="25" customFormat="1">
      <c r="A740" s="30">
        <v>6458</v>
      </c>
      <c r="B740" s="31" t="s">
        <v>634</v>
      </c>
    </row>
    <row r="741" spans="1:2" s="25" customFormat="1">
      <c r="A741" s="28">
        <v>646</v>
      </c>
      <c r="B741" s="25" t="s">
        <v>635</v>
      </c>
    </row>
    <row r="742" spans="1:2">
      <c r="A742" s="34">
        <v>647</v>
      </c>
      <c r="B742" s="33" t="s">
        <v>636</v>
      </c>
    </row>
    <row r="743" spans="1:2" s="73" customFormat="1">
      <c r="A743" s="30">
        <v>6471</v>
      </c>
      <c r="B743" s="31" t="s">
        <v>637</v>
      </c>
    </row>
    <row r="744" spans="1:2" s="25" customFormat="1">
      <c r="A744" s="30">
        <v>6472</v>
      </c>
      <c r="B744" s="31" t="s">
        <v>638</v>
      </c>
    </row>
    <row r="745" spans="1:2">
      <c r="A745" s="30">
        <v>6473</v>
      </c>
      <c r="B745" s="31" t="s">
        <v>639</v>
      </c>
    </row>
    <row r="746" spans="1:2">
      <c r="A746" s="30">
        <v>6474</v>
      </c>
      <c r="B746" s="31" t="s">
        <v>640</v>
      </c>
    </row>
    <row r="747" spans="1:2">
      <c r="A747" s="30">
        <v>6475</v>
      </c>
      <c r="B747" s="31" t="s">
        <v>641</v>
      </c>
    </row>
    <row r="748" spans="1:2">
      <c r="A748" s="34">
        <v>648</v>
      </c>
      <c r="B748" s="33" t="s">
        <v>642</v>
      </c>
    </row>
    <row r="749" spans="1:2">
      <c r="A749" s="70">
        <v>65</v>
      </c>
      <c r="B749" s="71" t="s">
        <v>643</v>
      </c>
    </row>
    <row r="750" spans="1:2">
      <c r="A750" s="34">
        <v>651</v>
      </c>
      <c r="B750" s="33" t="s">
        <v>644</v>
      </c>
    </row>
    <row r="751" spans="1:2" s="31" customFormat="1">
      <c r="A751" s="30">
        <v>6511</v>
      </c>
      <c r="B751" s="31" t="s">
        <v>645</v>
      </c>
    </row>
    <row r="752" spans="1:2">
      <c r="A752" s="30">
        <v>6516</v>
      </c>
      <c r="B752" s="31" t="s">
        <v>646</v>
      </c>
    </row>
    <row r="753" spans="1:256">
      <c r="A753" s="30">
        <v>6518</v>
      </c>
      <c r="B753" s="31" t="s">
        <v>647</v>
      </c>
    </row>
    <row r="754" spans="1:256">
      <c r="A754" s="34">
        <v>653</v>
      </c>
      <c r="B754" s="33" t="s">
        <v>648</v>
      </c>
    </row>
    <row r="755" spans="1:256">
      <c r="A755" s="34">
        <v>654</v>
      </c>
      <c r="B755" s="33" t="s">
        <v>649</v>
      </c>
    </row>
    <row r="756" spans="1:256" s="31" customFormat="1">
      <c r="A756" s="30">
        <v>6541</v>
      </c>
      <c r="B756" s="31" t="s">
        <v>650</v>
      </c>
    </row>
    <row r="757" spans="1:256" s="31" customFormat="1">
      <c r="A757" s="30">
        <v>6544</v>
      </c>
      <c r="B757" s="31" t="s">
        <v>651</v>
      </c>
    </row>
    <row r="758" spans="1:256">
      <c r="A758" s="34">
        <v>655</v>
      </c>
      <c r="B758" s="33" t="s">
        <v>652</v>
      </c>
    </row>
    <row r="759" spans="1:256" s="31" customFormat="1">
      <c r="A759" s="30">
        <v>6551</v>
      </c>
      <c r="B759" s="31" t="s">
        <v>653</v>
      </c>
    </row>
    <row r="760" spans="1:256" s="31" customFormat="1">
      <c r="A760" s="30">
        <v>6555</v>
      </c>
      <c r="B760" s="31" t="s">
        <v>654</v>
      </c>
    </row>
    <row r="761" spans="1:256">
      <c r="A761" s="34">
        <v>658</v>
      </c>
      <c r="B761" s="33" t="s">
        <v>655</v>
      </c>
    </row>
    <row r="762" spans="1:256" s="48" customFormat="1">
      <c r="A762" s="70">
        <v>66</v>
      </c>
      <c r="B762" s="71" t="s">
        <v>656</v>
      </c>
      <c r="C762" s="44"/>
      <c r="D762" s="45"/>
      <c r="E762" s="44"/>
      <c r="F762" s="45"/>
      <c r="G762" s="44"/>
      <c r="H762" s="45"/>
      <c r="I762" s="44"/>
      <c r="J762" s="45"/>
      <c r="K762" s="44"/>
      <c r="L762" s="45"/>
      <c r="M762" s="44"/>
      <c r="N762" s="45"/>
      <c r="O762" s="44"/>
      <c r="P762" s="45"/>
      <c r="Q762" s="44"/>
      <c r="R762" s="45"/>
      <c r="S762" s="44"/>
      <c r="T762" s="45"/>
      <c r="U762" s="44"/>
      <c r="V762" s="45"/>
      <c r="W762" s="44"/>
      <c r="X762" s="45"/>
      <c r="Y762" s="44"/>
      <c r="Z762" s="45"/>
      <c r="AA762" s="44"/>
      <c r="AB762" s="45"/>
      <c r="AC762" s="44"/>
      <c r="AD762" s="45"/>
      <c r="AE762" s="44"/>
      <c r="AF762" s="45"/>
      <c r="AG762" s="44"/>
      <c r="AH762" s="45"/>
      <c r="AI762" s="44"/>
      <c r="AJ762" s="45"/>
      <c r="AK762" s="44"/>
      <c r="AL762" s="45"/>
      <c r="AM762" s="44"/>
      <c r="AN762" s="45"/>
      <c r="AO762" s="44"/>
      <c r="AP762" s="45"/>
      <c r="AQ762" s="44"/>
      <c r="AR762" s="45"/>
      <c r="AS762" s="44"/>
      <c r="AT762" s="45"/>
      <c r="AU762" s="44"/>
      <c r="AV762" s="45"/>
      <c r="AW762" s="44"/>
      <c r="AX762" s="45"/>
      <c r="AY762" s="44"/>
      <c r="AZ762" s="45"/>
      <c r="BA762" s="44"/>
      <c r="BB762" s="45"/>
      <c r="BC762" s="44"/>
      <c r="BD762" s="45"/>
      <c r="BE762" s="44"/>
      <c r="BF762" s="45"/>
      <c r="BG762" s="44"/>
      <c r="BH762" s="45"/>
      <c r="BI762" s="44"/>
      <c r="BJ762" s="45"/>
      <c r="BK762" s="44"/>
      <c r="BL762" s="45"/>
      <c r="BM762" s="44"/>
      <c r="BN762" s="45"/>
      <c r="BO762" s="44"/>
      <c r="BP762" s="45"/>
      <c r="BQ762" s="44"/>
      <c r="BR762" s="45"/>
      <c r="BS762" s="44"/>
      <c r="BT762" s="45"/>
      <c r="BU762" s="44"/>
      <c r="BV762" s="45"/>
      <c r="BW762" s="44"/>
      <c r="BX762" s="45"/>
      <c r="BY762" s="44"/>
      <c r="BZ762" s="45"/>
      <c r="CA762" s="44"/>
      <c r="CB762" s="45"/>
      <c r="CC762" s="44"/>
      <c r="CD762" s="45"/>
      <c r="CE762" s="44"/>
      <c r="CF762" s="45"/>
      <c r="CG762" s="44"/>
      <c r="CH762" s="45"/>
      <c r="CI762" s="44"/>
      <c r="CJ762" s="45"/>
      <c r="CK762" s="44"/>
      <c r="CL762" s="45"/>
      <c r="CM762" s="44"/>
      <c r="CN762" s="45"/>
      <c r="CO762" s="44"/>
      <c r="CP762" s="45"/>
      <c r="CQ762" s="44"/>
      <c r="CR762" s="45"/>
      <c r="CS762" s="44"/>
      <c r="CT762" s="45"/>
      <c r="CU762" s="44"/>
      <c r="CV762" s="45"/>
      <c r="CW762" s="44"/>
      <c r="CX762" s="45"/>
      <c r="CY762" s="44"/>
      <c r="CZ762" s="45"/>
      <c r="DA762" s="44"/>
      <c r="DB762" s="45"/>
      <c r="DC762" s="44"/>
      <c r="DD762" s="45"/>
      <c r="DE762" s="44"/>
      <c r="DF762" s="45"/>
      <c r="DG762" s="44"/>
      <c r="DH762" s="45"/>
      <c r="DI762" s="44"/>
      <c r="DJ762" s="45"/>
      <c r="DK762" s="44"/>
      <c r="DL762" s="45"/>
      <c r="DM762" s="44"/>
      <c r="DN762" s="45"/>
      <c r="DO762" s="44"/>
      <c r="DP762" s="45"/>
      <c r="DQ762" s="44"/>
      <c r="DR762" s="45"/>
      <c r="DS762" s="44"/>
      <c r="DT762" s="45"/>
      <c r="DU762" s="44"/>
      <c r="DV762" s="45"/>
      <c r="DW762" s="44"/>
      <c r="DX762" s="45"/>
      <c r="DY762" s="44"/>
      <c r="DZ762" s="45"/>
      <c r="EA762" s="44"/>
      <c r="EB762" s="45"/>
      <c r="EC762" s="44"/>
      <c r="ED762" s="45"/>
      <c r="EE762" s="44"/>
      <c r="EF762" s="45"/>
      <c r="EG762" s="44"/>
      <c r="EH762" s="45"/>
      <c r="EI762" s="44"/>
      <c r="EJ762" s="45"/>
      <c r="EK762" s="44"/>
      <c r="EL762" s="45"/>
      <c r="EM762" s="44"/>
      <c r="EN762" s="45"/>
      <c r="EO762" s="44"/>
      <c r="EP762" s="45"/>
      <c r="EQ762" s="44"/>
      <c r="ER762" s="45"/>
      <c r="ES762" s="44"/>
      <c r="ET762" s="45"/>
      <c r="EU762" s="44"/>
      <c r="EV762" s="45"/>
      <c r="EW762" s="44"/>
      <c r="EX762" s="45"/>
      <c r="EY762" s="44"/>
      <c r="EZ762" s="45"/>
      <c r="FA762" s="44"/>
      <c r="FB762" s="45"/>
      <c r="FC762" s="44"/>
      <c r="FD762" s="45"/>
      <c r="FE762" s="44"/>
      <c r="FF762" s="45"/>
      <c r="FG762" s="44"/>
      <c r="FH762" s="45"/>
      <c r="FI762" s="44"/>
      <c r="FJ762" s="45"/>
      <c r="FK762" s="44"/>
      <c r="FL762" s="45"/>
      <c r="FM762" s="44"/>
      <c r="FN762" s="45"/>
      <c r="FO762" s="44"/>
      <c r="FP762" s="45"/>
      <c r="FQ762" s="44"/>
      <c r="FR762" s="45"/>
      <c r="FS762" s="44"/>
      <c r="FT762" s="45"/>
      <c r="FU762" s="44"/>
      <c r="FV762" s="45"/>
      <c r="FW762" s="44"/>
      <c r="FX762" s="45"/>
      <c r="FY762" s="44"/>
      <c r="FZ762" s="45"/>
      <c r="GA762" s="44"/>
      <c r="GB762" s="45"/>
      <c r="GC762" s="44"/>
      <c r="GD762" s="45"/>
      <c r="GE762" s="44"/>
      <c r="GF762" s="45"/>
      <c r="GG762" s="44"/>
      <c r="GH762" s="45"/>
      <c r="GI762" s="44"/>
      <c r="GJ762" s="45"/>
      <c r="GK762" s="44"/>
      <c r="GL762" s="45"/>
      <c r="GM762" s="44"/>
      <c r="GN762" s="45"/>
      <c r="GO762" s="44"/>
      <c r="GP762" s="45"/>
      <c r="GQ762" s="44"/>
      <c r="GR762" s="45"/>
      <c r="GS762" s="44"/>
      <c r="GT762" s="45"/>
      <c r="GU762" s="44"/>
      <c r="GV762" s="45"/>
      <c r="GW762" s="44"/>
      <c r="GX762" s="45"/>
      <c r="GY762" s="44"/>
      <c r="GZ762" s="45"/>
      <c r="HA762" s="44"/>
      <c r="HB762" s="45"/>
      <c r="HC762" s="44"/>
      <c r="HD762" s="45"/>
      <c r="HE762" s="44"/>
      <c r="HF762" s="45"/>
      <c r="HG762" s="44"/>
      <c r="HH762" s="45"/>
      <c r="HI762" s="44"/>
      <c r="HJ762" s="45"/>
      <c r="HK762" s="44"/>
      <c r="HL762" s="45"/>
      <c r="HM762" s="44"/>
      <c r="HN762" s="45"/>
      <c r="HO762" s="44"/>
      <c r="HP762" s="45"/>
      <c r="HQ762" s="44"/>
      <c r="HR762" s="45"/>
      <c r="HS762" s="44"/>
      <c r="HT762" s="45"/>
      <c r="HU762" s="44"/>
      <c r="HV762" s="45"/>
      <c r="HW762" s="44"/>
      <c r="HX762" s="45"/>
      <c r="HY762" s="44"/>
      <c r="HZ762" s="45"/>
      <c r="IA762" s="44"/>
      <c r="IB762" s="45"/>
      <c r="IC762" s="44"/>
      <c r="ID762" s="45"/>
      <c r="IE762" s="44"/>
      <c r="IF762" s="45"/>
      <c r="IG762" s="44"/>
      <c r="IH762" s="45"/>
      <c r="II762" s="44"/>
      <c r="IJ762" s="45"/>
      <c r="IK762" s="44"/>
      <c r="IL762" s="45"/>
      <c r="IM762" s="44"/>
      <c r="IN762" s="45"/>
      <c r="IO762" s="44"/>
      <c r="IP762" s="45"/>
      <c r="IQ762" s="44"/>
      <c r="IR762" s="45"/>
      <c r="IS762" s="44"/>
      <c r="IT762" s="45"/>
      <c r="IU762" s="44"/>
      <c r="IV762" s="45"/>
    </row>
    <row r="763" spans="1:256">
      <c r="A763" s="34">
        <v>661</v>
      </c>
      <c r="B763" s="33" t="s">
        <v>657</v>
      </c>
    </row>
    <row r="764" spans="1:256" s="31" customFormat="1">
      <c r="A764" s="30">
        <v>6611</v>
      </c>
      <c r="B764" s="31" t="s">
        <v>658</v>
      </c>
    </row>
    <row r="765" spans="1:256">
      <c r="A765" s="32">
        <v>66116</v>
      </c>
      <c r="B765" s="31" t="s">
        <v>659</v>
      </c>
    </row>
    <row r="766" spans="1:256">
      <c r="A766" s="32">
        <v>66117</v>
      </c>
      <c r="B766" s="31" t="s">
        <v>660</v>
      </c>
    </row>
    <row r="767" spans="1:256" s="31" customFormat="1">
      <c r="A767" s="30">
        <v>6615</v>
      </c>
      <c r="B767" s="31" t="s">
        <v>661</v>
      </c>
    </row>
    <row r="768" spans="1:256" s="31" customFormat="1">
      <c r="A768" s="30">
        <v>6616</v>
      </c>
      <c r="B768" s="31" t="s">
        <v>662</v>
      </c>
    </row>
    <row r="769" spans="1:2" s="31" customFormat="1">
      <c r="A769" s="30">
        <v>6617</v>
      </c>
      <c r="B769" s="31" t="s">
        <v>663</v>
      </c>
    </row>
    <row r="770" spans="1:2" s="31" customFormat="1">
      <c r="A770" s="30">
        <v>6618</v>
      </c>
      <c r="B770" s="31" t="s">
        <v>664</v>
      </c>
    </row>
    <row r="771" spans="1:2" s="31" customFormat="1">
      <c r="A771" s="32">
        <v>66181</v>
      </c>
      <c r="B771" s="31" t="s">
        <v>665</v>
      </c>
    </row>
    <row r="772" spans="1:2">
      <c r="A772" s="32">
        <v>66188</v>
      </c>
      <c r="B772" s="31" t="s">
        <v>666</v>
      </c>
    </row>
    <row r="773" spans="1:2">
      <c r="A773" s="34">
        <v>664</v>
      </c>
      <c r="B773" s="33" t="s">
        <v>667</v>
      </c>
    </row>
    <row r="774" spans="1:2">
      <c r="A774" s="34">
        <v>665</v>
      </c>
      <c r="B774" s="33" t="s">
        <v>668</v>
      </c>
    </row>
    <row r="775" spans="1:2">
      <c r="A775" s="34">
        <v>666</v>
      </c>
      <c r="B775" s="33" t="s">
        <v>669</v>
      </c>
    </row>
    <row r="776" spans="1:2">
      <c r="A776" s="34">
        <v>667</v>
      </c>
      <c r="B776" s="33" t="s">
        <v>670</v>
      </c>
    </row>
    <row r="777" spans="1:2">
      <c r="A777" s="34">
        <v>668</v>
      </c>
      <c r="B777" s="33" t="s">
        <v>671</v>
      </c>
    </row>
    <row r="778" spans="1:2">
      <c r="A778" s="70">
        <v>67</v>
      </c>
      <c r="B778" s="71" t="s">
        <v>672</v>
      </c>
    </row>
    <row r="779" spans="1:2">
      <c r="A779" s="34">
        <v>671</v>
      </c>
      <c r="B779" s="33" t="s">
        <v>673</v>
      </c>
    </row>
    <row r="780" spans="1:2" s="31" customFormat="1">
      <c r="A780" s="30">
        <v>6711</v>
      </c>
      <c r="B780" s="31" t="s">
        <v>674</v>
      </c>
    </row>
    <row r="781" spans="1:2">
      <c r="A781" s="30">
        <v>6712</v>
      </c>
      <c r="B781" s="31" t="s">
        <v>675</v>
      </c>
    </row>
    <row r="782" spans="1:2">
      <c r="A782" s="30">
        <v>6713</v>
      </c>
      <c r="B782" s="31" t="s">
        <v>676</v>
      </c>
    </row>
    <row r="783" spans="1:2">
      <c r="A783" s="30">
        <v>6714</v>
      </c>
      <c r="B783" s="31" t="s">
        <v>677</v>
      </c>
    </row>
    <row r="784" spans="1:2">
      <c r="A784" s="30">
        <v>6715</v>
      </c>
      <c r="B784" s="31" t="s">
        <v>678</v>
      </c>
    </row>
    <row r="785" spans="1:2">
      <c r="A785" s="30">
        <v>6717</v>
      </c>
      <c r="B785" s="31" t="s">
        <v>679</v>
      </c>
    </row>
    <row r="786" spans="1:2">
      <c r="A786" s="30">
        <v>6718</v>
      </c>
      <c r="B786" s="31" t="s">
        <v>680</v>
      </c>
    </row>
    <row r="787" spans="1:2">
      <c r="A787" s="34">
        <v>672</v>
      </c>
      <c r="B787" s="33" t="s">
        <v>681</v>
      </c>
    </row>
    <row r="788" spans="1:2">
      <c r="A788" s="34">
        <v>675</v>
      </c>
      <c r="B788" s="33" t="s">
        <v>682</v>
      </c>
    </row>
    <row r="789" spans="1:2" s="31" customFormat="1">
      <c r="A789" s="30">
        <v>6751</v>
      </c>
      <c r="B789" s="31" t="s">
        <v>683</v>
      </c>
    </row>
    <row r="790" spans="1:2">
      <c r="A790" s="30">
        <v>6752</v>
      </c>
      <c r="B790" s="31" t="s">
        <v>684</v>
      </c>
    </row>
    <row r="791" spans="1:2">
      <c r="A791" s="30">
        <v>6756</v>
      </c>
      <c r="B791" s="31" t="s">
        <v>685</v>
      </c>
    </row>
    <row r="792" spans="1:2">
      <c r="A792" s="30">
        <v>6758</v>
      </c>
      <c r="B792" s="31" t="s">
        <v>686</v>
      </c>
    </row>
    <row r="793" spans="1:2">
      <c r="A793" s="34">
        <v>678</v>
      </c>
      <c r="B793" s="33" t="s">
        <v>687</v>
      </c>
    </row>
    <row r="794" spans="1:2" s="31" customFormat="1">
      <c r="A794" s="30">
        <v>6781</v>
      </c>
      <c r="B794" s="31" t="s">
        <v>688</v>
      </c>
    </row>
    <row r="795" spans="1:2">
      <c r="A795" s="30">
        <v>6782</v>
      </c>
      <c r="B795" s="31" t="s">
        <v>689</v>
      </c>
    </row>
    <row r="796" spans="1:2">
      <c r="A796" s="30">
        <v>6783</v>
      </c>
      <c r="B796" s="31" t="s">
        <v>690</v>
      </c>
    </row>
    <row r="797" spans="1:2">
      <c r="A797" s="30">
        <v>6788</v>
      </c>
      <c r="B797" s="31" t="s">
        <v>691</v>
      </c>
    </row>
    <row r="798" spans="1:2">
      <c r="A798" s="74">
        <v>68</v>
      </c>
      <c r="B798" s="75" t="s">
        <v>692</v>
      </c>
    </row>
    <row r="799" spans="1:2" s="25" customFormat="1">
      <c r="A799" s="28">
        <v>681</v>
      </c>
      <c r="B799" s="25" t="s">
        <v>693</v>
      </c>
    </row>
    <row r="800" spans="1:2">
      <c r="A800" s="38">
        <v>6811</v>
      </c>
      <c r="B800" s="33" t="s">
        <v>694</v>
      </c>
    </row>
    <row r="801" spans="1:2" s="31" customFormat="1">
      <c r="A801" s="32">
        <v>68111</v>
      </c>
      <c r="B801" s="31" t="s">
        <v>683</v>
      </c>
    </row>
    <row r="802" spans="1:2" s="31" customFormat="1">
      <c r="A802" s="32">
        <v>68112</v>
      </c>
      <c r="B802" s="31" t="s">
        <v>684</v>
      </c>
    </row>
    <row r="803" spans="1:2">
      <c r="A803" s="38">
        <v>6812</v>
      </c>
      <c r="B803" s="33" t="s">
        <v>695</v>
      </c>
    </row>
    <row r="804" spans="1:2">
      <c r="A804" s="38">
        <v>6815</v>
      </c>
      <c r="B804" s="33" t="s">
        <v>696</v>
      </c>
    </row>
    <row r="805" spans="1:2">
      <c r="A805" s="38">
        <v>6816</v>
      </c>
      <c r="B805" s="33" t="s">
        <v>697</v>
      </c>
    </row>
    <row r="806" spans="1:2" s="31" customFormat="1">
      <c r="A806" s="32">
        <v>68161</v>
      </c>
      <c r="B806" s="31" t="s">
        <v>683</v>
      </c>
    </row>
    <row r="807" spans="1:2" s="31" customFormat="1">
      <c r="A807" s="32">
        <v>68168</v>
      </c>
      <c r="B807" s="31" t="s">
        <v>684</v>
      </c>
    </row>
    <row r="808" spans="1:2">
      <c r="A808" s="38">
        <v>6817</v>
      </c>
      <c r="B808" s="33" t="s">
        <v>698</v>
      </c>
    </row>
    <row r="809" spans="1:2" s="31" customFormat="1">
      <c r="A809" s="32">
        <v>68173</v>
      </c>
      <c r="B809" s="31" t="s">
        <v>699</v>
      </c>
    </row>
    <row r="810" spans="1:2" s="31" customFormat="1">
      <c r="A810" s="32">
        <v>68174</v>
      </c>
      <c r="B810" s="31" t="s">
        <v>700</v>
      </c>
    </row>
    <row r="811" spans="1:2" s="25" customFormat="1">
      <c r="A811" s="28">
        <v>686</v>
      </c>
      <c r="B811" s="25" t="s">
        <v>701</v>
      </c>
    </row>
    <row r="812" spans="1:2">
      <c r="A812" s="38">
        <v>6861</v>
      </c>
      <c r="B812" s="33" t="s">
        <v>702</v>
      </c>
    </row>
    <row r="813" spans="1:2">
      <c r="A813" s="38">
        <v>6865</v>
      </c>
      <c r="B813" s="33" t="s">
        <v>703</v>
      </c>
    </row>
    <row r="814" spans="1:2">
      <c r="A814" s="38">
        <v>6866</v>
      </c>
      <c r="B814" s="33" t="s">
        <v>704</v>
      </c>
    </row>
    <row r="815" spans="1:2" s="31" customFormat="1">
      <c r="A815" s="32">
        <v>68662</v>
      </c>
      <c r="B815" s="31" t="s">
        <v>685</v>
      </c>
    </row>
    <row r="816" spans="1:2" s="31" customFormat="1">
      <c r="A816" s="32">
        <v>68665</v>
      </c>
      <c r="B816" s="31" t="s">
        <v>705</v>
      </c>
    </row>
    <row r="817" spans="1:2">
      <c r="A817" s="38">
        <v>6868</v>
      </c>
      <c r="B817" s="33" t="s">
        <v>706</v>
      </c>
    </row>
    <row r="818" spans="1:2">
      <c r="A818" s="74">
        <v>69</v>
      </c>
      <c r="B818" s="75" t="s">
        <v>707</v>
      </c>
    </row>
    <row r="819" spans="1:2" s="25" customFormat="1">
      <c r="A819" s="28">
        <v>691</v>
      </c>
      <c r="B819" s="25" t="s">
        <v>107</v>
      </c>
    </row>
    <row r="820" spans="1:2">
      <c r="A820" s="28">
        <v>695</v>
      </c>
      <c r="B820" s="25" t="s">
        <v>708</v>
      </c>
    </row>
    <row r="821" spans="1:2">
      <c r="A821" s="30">
        <v>6951</v>
      </c>
      <c r="B821" s="31" t="s">
        <v>709</v>
      </c>
    </row>
    <row r="822" spans="1:2">
      <c r="A822" s="30">
        <v>6952</v>
      </c>
      <c r="B822" s="31" t="s">
        <v>710</v>
      </c>
    </row>
    <row r="823" spans="1:2">
      <c r="A823" s="30">
        <v>6954</v>
      </c>
      <c r="B823" s="31" t="s">
        <v>711</v>
      </c>
    </row>
    <row r="824" spans="1:2" s="25" customFormat="1">
      <c r="A824" s="28">
        <v>696</v>
      </c>
      <c r="B824" s="25" t="s">
        <v>712</v>
      </c>
    </row>
    <row r="825" spans="1:2">
      <c r="A825" s="28">
        <v>697</v>
      </c>
      <c r="B825" s="25" t="s">
        <v>713</v>
      </c>
    </row>
    <row r="826" spans="1:2">
      <c r="A826" s="28">
        <v>698</v>
      </c>
      <c r="B826" s="25" t="s">
        <v>714</v>
      </c>
    </row>
    <row r="827" spans="1:2" s="31" customFormat="1">
      <c r="A827" s="30">
        <v>6981</v>
      </c>
      <c r="B827" s="31" t="s">
        <v>715</v>
      </c>
    </row>
    <row r="828" spans="1:2" s="31" customFormat="1">
      <c r="A828" s="30">
        <v>6989</v>
      </c>
      <c r="B828" s="31" t="s">
        <v>716</v>
      </c>
    </row>
    <row r="829" spans="1:2">
      <c r="A829" s="28">
        <v>699</v>
      </c>
      <c r="B829" s="25" t="s">
        <v>717</v>
      </c>
    </row>
    <row r="830" spans="1:2">
      <c r="A830" s="76">
        <v>7</v>
      </c>
      <c r="B830" s="77" t="s">
        <v>718</v>
      </c>
    </row>
    <row r="831" spans="1:2">
      <c r="A831" s="78">
        <v>70</v>
      </c>
      <c r="B831" s="79" t="s">
        <v>719</v>
      </c>
    </row>
    <row r="832" spans="1:2" s="25" customFormat="1">
      <c r="A832" s="28">
        <v>701</v>
      </c>
      <c r="B832" s="25" t="s">
        <v>720</v>
      </c>
    </row>
    <row r="833" spans="1:2">
      <c r="A833" s="38">
        <v>7011</v>
      </c>
      <c r="B833" s="33" t="s">
        <v>293</v>
      </c>
    </row>
    <row r="834" spans="1:2">
      <c r="A834" s="38">
        <v>7012</v>
      </c>
      <c r="B834" s="33" t="s">
        <v>294</v>
      </c>
    </row>
    <row r="835" spans="1:2">
      <c r="A835" s="34">
        <v>702</v>
      </c>
      <c r="B835" s="33" t="s">
        <v>721</v>
      </c>
    </row>
    <row r="836" spans="1:2">
      <c r="A836" s="34">
        <v>703</v>
      </c>
      <c r="B836" s="33" t="s">
        <v>722</v>
      </c>
    </row>
    <row r="837" spans="1:2">
      <c r="A837" s="34">
        <v>704</v>
      </c>
      <c r="B837" s="33" t="s">
        <v>723</v>
      </c>
    </row>
    <row r="838" spans="1:2" s="31" customFormat="1">
      <c r="A838" s="30">
        <v>7041</v>
      </c>
      <c r="B838" s="31" t="s">
        <v>724</v>
      </c>
    </row>
    <row r="839" spans="1:2" s="31" customFormat="1">
      <c r="A839" s="30">
        <v>7042</v>
      </c>
      <c r="B839" s="31" t="s">
        <v>725</v>
      </c>
    </row>
    <row r="840" spans="1:2">
      <c r="A840" s="34">
        <v>705</v>
      </c>
      <c r="B840" s="33" t="s">
        <v>726</v>
      </c>
    </row>
    <row r="841" spans="1:2" s="25" customFormat="1">
      <c r="A841" s="28">
        <v>706</v>
      </c>
      <c r="B841" s="25" t="s">
        <v>727</v>
      </c>
    </row>
    <row r="842" spans="1:2" s="25" customFormat="1">
      <c r="A842" s="28">
        <v>707</v>
      </c>
      <c r="B842" s="25" t="s">
        <v>728</v>
      </c>
    </row>
    <row r="843" spans="1:2" s="31" customFormat="1">
      <c r="A843" s="30">
        <v>7071</v>
      </c>
      <c r="B843" s="31" t="s">
        <v>293</v>
      </c>
    </row>
    <row r="844" spans="1:2" s="31" customFormat="1">
      <c r="A844" s="30">
        <v>7072</v>
      </c>
      <c r="B844" s="31" t="s">
        <v>294</v>
      </c>
    </row>
    <row r="845" spans="1:2" s="25" customFormat="1">
      <c r="A845" s="28">
        <v>708</v>
      </c>
      <c r="B845" s="25" t="s">
        <v>729</v>
      </c>
    </row>
    <row r="846" spans="1:2" s="31" customFormat="1">
      <c r="A846" s="30">
        <v>7081</v>
      </c>
      <c r="B846" s="31" t="s">
        <v>730</v>
      </c>
    </row>
    <row r="847" spans="1:2">
      <c r="A847" s="30">
        <v>7082</v>
      </c>
      <c r="B847" s="31" t="s">
        <v>731</v>
      </c>
    </row>
    <row r="848" spans="1:2">
      <c r="A848" s="30">
        <v>7083</v>
      </c>
      <c r="B848" s="31" t="s">
        <v>732</v>
      </c>
    </row>
    <row r="849" spans="1:2">
      <c r="A849" s="30">
        <v>7084</v>
      </c>
      <c r="B849" s="31" t="s">
        <v>733</v>
      </c>
    </row>
    <row r="850" spans="1:2">
      <c r="A850" s="30">
        <v>7085</v>
      </c>
      <c r="B850" s="31" t="s">
        <v>734</v>
      </c>
    </row>
    <row r="851" spans="1:2">
      <c r="A851" s="30">
        <v>7086</v>
      </c>
      <c r="B851" s="31" t="s">
        <v>735</v>
      </c>
    </row>
    <row r="852" spans="1:2">
      <c r="A852" s="30">
        <v>7087</v>
      </c>
      <c r="B852" s="31" t="s">
        <v>736</v>
      </c>
    </row>
    <row r="853" spans="1:2">
      <c r="A853" s="30">
        <v>7088</v>
      </c>
      <c r="B853" s="31" t="s">
        <v>737</v>
      </c>
    </row>
    <row r="854" spans="1:2" s="25" customFormat="1">
      <c r="A854" s="28">
        <v>709</v>
      </c>
      <c r="B854" s="25" t="s">
        <v>738</v>
      </c>
    </row>
    <row r="855" spans="1:2" s="31" customFormat="1">
      <c r="A855" s="30">
        <v>7091</v>
      </c>
      <c r="B855" s="31" t="s">
        <v>739</v>
      </c>
    </row>
    <row r="856" spans="1:2" s="25" customFormat="1">
      <c r="A856" s="30">
        <v>7092</v>
      </c>
      <c r="B856" s="31" t="s">
        <v>740</v>
      </c>
    </row>
    <row r="857" spans="1:2" s="25" customFormat="1">
      <c r="A857" s="30">
        <v>7094</v>
      </c>
      <c r="B857" s="31" t="s">
        <v>741</v>
      </c>
    </row>
    <row r="858" spans="1:2" s="25" customFormat="1">
      <c r="A858" s="30">
        <v>7095</v>
      </c>
      <c r="B858" s="31" t="s">
        <v>742</v>
      </c>
    </row>
    <row r="859" spans="1:2" s="25" customFormat="1">
      <c r="A859" s="30">
        <v>7096</v>
      </c>
      <c r="B859" s="31" t="s">
        <v>743</v>
      </c>
    </row>
    <row r="860" spans="1:2" s="25" customFormat="1">
      <c r="A860" s="30">
        <v>7097</v>
      </c>
      <c r="B860" s="31" t="s">
        <v>744</v>
      </c>
    </row>
    <row r="861" spans="1:2" s="25" customFormat="1">
      <c r="A861" s="30">
        <v>7098</v>
      </c>
      <c r="B861" s="31" t="s">
        <v>745</v>
      </c>
    </row>
    <row r="862" spans="1:2" s="25" customFormat="1">
      <c r="A862" s="78">
        <v>71</v>
      </c>
      <c r="B862" s="79" t="s">
        <v>746</v>
      </c>
    </row>
    <row r="863" spans="1:2" s="25" customFormat="1">
      <c r="A863" s="28">
        <v>713</v>
      </c>
      <c r="B863" s="25" t="s">
        <v>747</v>
      </c>
    </row>
    <row r="864" spans="1:2">
      <c r="A864" s="38">
        <v>7133</v>
      </c>
      <c r="B864" s="33" t="s">
        <v>748</v>
      </c>
    </row>
    <row r="865" spans="1:2" s="31" customFormat="1">
      <c r="A865" s="32">
        <v>71331</v>
      </c>
      <c r="B865" s="31" t="s">
        <v>267</v>
      </c>
    </row>
    <row r="866" spans="1:2" s="31" customFormat="1">
      <c r="A866" s="32">
        <v>71335</v>
      </c>
      <c r="B866" s="31" t="s">
        <v>270</v>
      </c>
    </row>
    <row r="867" spans="1:2">
      <c r="A867" s="38">
        <v>7134</v>
      </c>
      <c r="B867" s="33" t="s">
        <v>749</v>
      </c>
    </row>
    <row r="868" spans="1:2" s="31" customFormat="1">
      <c r="A868" s="32">
        <v>71341</v>
      </c>
      <c r="B868" s="31" t="s">
        <v>274</v>
      </c>
    </row>
    <row r="869" spans="1:2" s="31" customFormat="1">
      <c r="A869" s="32">
        <v>71345</v>
      </c>
      <c r="B869" s="31" t="s">
        <v>277</v>
      </c>
    </row>
    <row r="870" spans="1:2">
      <c r="A870" s="38">
        <v>7135</v>
      </c>
      <c r="B870" s="33" t="s">
        <v>750</v>
      </c>
    </row>
    <row r="871" spans="1:2" s="31" customFormat="1">
      <c r="A871" s="32">
        <v>71351</v>
      </c>
      <c r="B871" s="31" t="s">
        <v>281</v>
      </c>
    </row>
    <row r="872" spans="1:2" s="31" customFormat="1">
      <c r="A872" s="32">
        <v>71355</v>
      </c>
      <c r="B872" s="31" t="s">
        <v>284</v>
      </c>
    </row>
    <row r="873" spans="1:2">
      <c r="A873" s="32">
        <v>71358</v>
      </c>
      <c r="B873" s="31" t="s">
        <v>751</v>
      </c>
    </row>
    <row r="874" spans="1:2" s="25" customFormat="1">
      <c r="A874" s="23">
        <v>72</v>
      </c>
      <c r="B874" s="24" t="s">
        <v>752</v>
      </c>
    </row>
    <row r="875" spans="1:2">
      <c r="A875" s="34">
        <v>721</v>
      </c>
      <c r="B875" s="33" t="s">
        <v>683</v>
      </c>
    </row>
    <row r="876" spans="1:2">
      <c r="A876" s="34">
        <v>722</v>
      </c>
      <c r="B876" s="33" t="s">
        <v>684</v>
      </c>
    </row>
    <row r="877" spans="1:2">
      <c r="A877" s="23">
        <v>74</v>
      </c>
      <c r="B877" s="24" t="s">
        <v>753</v>
      </c>
    </row>
    <row r="878" spans="1:2">
      <c r="A878" s="23">
        <v>75</v>
      </c>
      <c r="B878" s="24" t="s">
        <v>754</v>
      </c>
    </row>
    <row r="879" spans="1:2">
      <c r="A879" s="34">
        <v>751</v>
      </c>
      <c r="B879" s="33" t="s">
        <v>644</v>
      </c>
    </row>
    <row r="880" spans="1:2" s="31" customFormat="1">
      <c r="A880" s="30">
        <v>7511</v>
      </c>
      <c r="B880" s="31" t="s">
        <v>645</v>
      </c>
    </row>
    <row r="881" spans="1:2" s="31" customFormat="1">
      <c r="A881" s="30">
        <v>7516</v>
      </c>
      <c r="B881" s="31" t="s">
        <v>646</v>
      </c>
    </row>
    <row r="882" spans="1:2" s="31" customFormat="1">
      <c r="A882" s="30">
        <v>7518</v>
      </c>
      <c r="B882" s="31" t="s">
        <v>647</v>
      </c>
    </row>
    <row r="883" spans="1:2">
      <c r="A883" s="34">
        <v>752</v>
      </c>
      <c r="B883" s="33" t="s">
        <v>755</v>
      </c>
    </row>
    <row r="884" spans="1:2">
      <c r="A884" s="34">
        <v>753</v>
      </c>
      <c r="B884" s="33" t="s">
        <v>756</v>
      </c>
    </row>
    <row r="885" spans="1:2">
      <c r="A885" s="34">
        <v>754</v>
      </c>
      <c r="B885" s="33" t="s">
        <v>757</v>
      </c>
    </row>
    <row r="886" spans="1:2">
      <c r="A886" s="34">
        <v>755</v>
      </c>
      <c r="B886" s="33" t="s">
        <v>652</v>
      </c>
    </row>
    <row r="887" spans="1:2" s="31" customFormat="1">
      <c r="A887" s="30">
        <v>7551</v>
      </c>
      <c r="B887" s="31" t="s">
        <v>758</v>
      </c>
    </row>
    <row r="888" spans="1:2" s="31" customFormat="1">
      <c r="A888" s="30">
        <v>7555</v>
      </c>
      <c r="B888" s="31" t="s">
        <v>759</v>
      </c>
    </row>
    <row r="889" spans="1:2">
      <c r="A889" s="34">
        <v>758</v>
      </c>
      <c r="B889" s="33" t="s">
        <v>760</v>
      </c>
    </row>
    <row r="890" spans="1:2">
      <c r="A890" s="23">
        <v>76</v>
      </c>
      <c r="B890" s="24" t="s">
        <v>761</v>
      </c>
    </row>
    <row r="891" spans="1:2">
      <c r="A891" s="34">
        <v>761</v>
      </c>
      <c r="B891" s="33" t="s">
        <v>762</v>
      </c>
    </row>
    <row r="892" spans="1:2" s="31" customFormat="1">
      <c r="A892" s="30">
        <v>7611</v>
      </c>
      <c r="B892" s="31" t="s">
        <v>763</v>
      </c>
    </row>
    <row r="893" spans="1:2" s="31" customFormat="1">
      <c r="A893" s="30">
        <v>7616</v>
      </c>
      <c r="B893" s="31" t="s">
        <v>764</v>
      </c>
    </row>
    <row r="894" spans="1:2" s="31" customFormat="1">
      <c r="A894" s="30">
        <v>7617</v>
      </c>
      <c r="B894" s="31" t="s">
        <v>765</v>
      </c>
    </row>
    <row r="895" spans="1:2">
      <c r="A895" s="34">
        <v>762</v>
      </c>
      <c r="B895" s="33" t="s">
        <v>766</v>
      </c>
    </row>
    <row r="896" spans="1:2" s="31" customFormat="1">
      <c r="A896" s="30">
        <v>7621</v>
      </c>
      <c r="B896" s="31" t="s">
        <v>767</v>
      </c>
    </row>
    <row r="897" spans="1:2" s="31" customFormat="1">
      <c r="A897" s="30">
        <v>7626</v>
      </c>
      <c r="B897" s="31" t="s">
        <v>768</v>
      </c>
    </row>
    <row r="898" spans="1:2" s="31" customFormat="1">
      <c r="A898" s="30">
        <v>7627</v>
      </c>
      <c r="B898" s="31" t="s">
        <v>769</v>
      </c>
    </row>
    <row r="899" spans="1:2">
      <c r="A899" s="34">
        <v>763</v>
      </c>
      <c r="B899" s="33" t="s">
        <v>770</v>
      </c>
    </row>
    <row r="900" spans="1:2" s="31" customFormat="1">
      <c r="A900" s="30">
        <v>7631</v>
      </c>
      <c r="B900" s="31" t="s">
        <v>771</v>
      </c>
    </row>
    <row r="901" spans="1:2" s="31" customFormat="1">
      <c r="A901" s="30">
        <v>7638</v>
      </c>
      <c r="B901" s="31" t="s">
        <v>772</v>
      </c>
    </row>
    <row r="902" spans="1:2">
      <c r="A902" s="34">
        <v>764</v>
      </c>
      <c r="B902" s="33" t="s">
        <v>773</v>
      </c>
    </row>
    <row r="903" spans="1:2">
      <c r="A903" s="34">
        <v>765</v>
      </c>
      <c r="B903" s="33" t="s">
        <v>774</v>
      </c>
    </row>
    <row r="904" spans="1:2">
      <c r="A904" s="34">
        <v>766</v>
      </c>
      <c r="B904" s="33" t="s">
        <v>775</v>
      </c>
    </row>
    <row r="905" spans="1:2">
      <c r="A905" s="34">
        <v>767</v>
      </c>
      <c r="B905" s="33" t="s">
        <v>776</v>
      </c>
    </row>
    <row r="906" spans="1:2">
      <c r="A906" s="34">
        <v>768</v>
      </c>
      <c r="B906" s="33" t="s">
        <v>777</v>
      </c>
    </row>
    <row r="907" spans="1:2">
      <c r="A907" s="23">
        <v>77</v>
      </c>
      <c r="B907" s="24" t="s">
        <v>778</v>
      </c>
    </row>
    <row r="908" spans="1:2">
      <c r="A908" s="34">
        <v>771</v>
      </c>
      <c r="B908" s="33" t="s">
        <v>779</v>
      </c>
    </row>
    <row r="909" spans="1:2">
      <c r="A909" s="30">
        <v>7711</v>
      </c>
      <c r="B909" s="31" t="s">
        <v>780</v>
      </c>
    </row>
    <row r="910" spans="1:2">
      <c r="A910" s="30">
        <v>7713</v>
      </c>
      <c r="B910" s="31" t="s">
        <v>781</v>
      </c>
    </row>
    <row r="911" spans="1:2">
      <c r="A911" s="30">
        <v>7714</v>
      </c>
      <c r="B911" s="31" t="s">
        <v>782</v>
      </c>
    </row>
    <row r="912" spans="1:2">
      <c r="A912" s="30">
        <v>7715</v>
      </c>
      <c r="B912" s="31" t="s">
        <v>360</v>
      </c>
    </row>
    <row r="913" spans="1:2">
      <c r="A913" s="30">
        <v>7717</v>
      </c>
      <c r="B913" s="31" t="s">
        <v>783</v>
      </c>
    </row>
    <row r="914" spans="1:2">
      <c r="A914" s="30">
        <v>7718</v>
      </c>
      <c r="B914" s="31" t="s">
        <v>784</v>
      </c>
    </row>
    <row r="915" spans="1:2">
      <c r="A915" s="34">
        <v>772</v>
      </c>
      <c r="B915" s="33" t="s">
        <v>785</v>
      </c>
    </row>
    <row r="916" spans="1:2">
      <c r="A916" s="34">
        <v>775</v>
      </c>
      <c r="B916" s="33" t="s">
        <v>786</v>
      </c>
    </row>
    <row r="917" spans="1:2" s="31" customFormat="1">
      <c r="A917" s="30">
        <v>7751</v>
      </c>
      <c r="B917" s="31" t="s">
        <v>683</v>
      </c>
    </row>
    <row r="918" spans="1:2">
      <c r="A918" s="30">
        <v>7752</v>
      </c>
      <c r="B918" s="31" t="s">
        <v>684</v>
      </c>
    </row>
    <row r="919" spans="1:2">
      <c r="A919" s="30">
        <v>7756</v>
      </c>
      <c r="B919" s="31" t="s">
        <v>685</v>
      </c>
    </row>
    <row r="920" spans="1:2">
      <c r="A920" s="30">
        <v>7758</v>
      </c>
      <c r="B920" s="31" t="s">
        <v>686</v>
      </c>
    </row>
    <row r="921" spans="1:2">
      <c r="A921" s="34">
        <v>777</v>
      </c>
      <c r="B921" s="33" t="s">
        <v>787</v>
      </c>
    </row>
    <row r="922" spans="1:2">
      <c r="A922" s="34">
        <v>778</v>
      </c>
      <c r="B922" s="33" t="s">
        <v>788</v>
      </c>
    </row>
    <row r="923" spans="1:2" s="31" customFormat="1">
      <c r="A923" s="30">
        <v>7781</v>
      </c>
      <c r="B923" s="31" t="s">
        <v>789</v>
      </c>
    </row>
    <row r="924" spans="1:2">
      <c r="A924" s="30">
        <v>7782</v>
      </c>
      <c r="B924" s="31" t="s">
        <v>689</v>
      </c>
    </row>
    <row r="925" spans="1:2">
      <c r="A925" s="30">
        <v>7783</v>
      </c>
      <c r="B925" s="31" t="s">
        <v>790</v>
      </c>
    </row>
    <row r="926" spans="1:2">
      <c r="A926" s="30">
        <v>7788</v>
      </c>
      <c r="B926" s="31" t="s">
        <v>791</v>
      </c>
    </row>
    <row r="927" spans="1:2">
      <c r="A927" s="78">
        <v>78</v>
      </c>
      <c r="B927" s="79" t="s">
        <v>792</v>
      </c>
    </row>
    <row r="928" spans="1:2" s="25" customFormat="1">
      <c r="A928" s="28">
        <v>781</v>
      </c>
      <c r="B928" s="25" t="s">
        <v>793</v>
      </c>
    </row>
    <row r="929" spans="1:2">
      <c r="A929" s="38">
        <v>7811</v>
      </c>
      <c r="B929" s="33" t="s">
        <v>794</v>
      </c>
    </row>
    <row r="930" spans="1:2" s="31" customFormat="1">
      <c r="A930" s="32">
        <v>78111</v>
      </c>
      <c r="B930" s="31" t="s">
        <v>683</v>
      </c>
    </row>
    <row r="931" spans="1:2" s="31" customFormat="1">
      <c r="A931" s="32">
        <v>78112</v>
      </c>
      <c r="B931" s="31" t="s">
        <v>684</v>
      </c>
    </row>
    <row r="932" spans="1:2">
      <c r="A932" s="38">
        <v>7815</v>
      </c>
      <c r="B932" s="33" t="s">
        <v>795</v>
      </c>
    </row>
    <row r="933" spans="1:2">
      <c r="A933" s="38">
        <v>7816</v>
      </c>
      <c r="B933" s="33" t="s">
        <v>796</v>
      </c>
    </row>
    <row r="934" spans="1:2">
      <c r="A934" s="32">
        <v>78161</v>
      </c>
      <c r="B934" s="31" t="s">
        <v>683</v>
      </c>
    </row>
    <row r="935" spans="1:2">
      <c r="A935" s="32">
        <v>78162</v>
      </c>
      <c r="B935" s="31" t="s">
        <v>684</v>
      </c>
    </row>
    <row r="936" spans="1:2">
      <c r="A936" s="38">
        <v>7817</v>
      </c>
      <c r="B936" s="33" t="s">
        <v>797</v>
      </c>
    </row>
    <row r="937" spans="1:2">
      <c r="A937" s="32">
        <v>78173</v>
      </c>
      <c r="B937" s="31" t="s">
        <v>699</v>
      </c>
    </row>
    <row r="938" spans="1:2">
      <c r="A938" s="32">
        <v>78174</v>
      </c>
      <c r="B938" s="31" t="s">
        <v>700</v>
      </c>
    </row>
    <row r="939" spans="1:2" s="25" customFormat="1">
      <c r="A939" s="28">
        <v>786</v>
      </c>
      <c r="B939" s="25" t="s">
        <v>798</v>
      </c>
    </row>
    <row r="940" spans="1:2">
      <c r="A940" s="38">
        <v>7865</v>
      </c>
      <c r="B940" s="33" t="s">
        <v>799</v>
      </c>
    </row>
    <row r="941" spans="1:2">
      <c r="A941" s="38">
        <v>7866</v>
      </c>
      <c r="B941" s="33" t="s">
        <v>800</v>
      </c>
    </row>
    <row r="942" spans="1:2" s="31" customFormat="1">
      <c r="A942" s="32">
        <v>78662</v>
      </c>
      <c r="B942" s="31" t="s">
        <v>685</v>
      </c>
    </row>
    <row r="943" spans="1:2" s="31" customFormat="1">
      <c r="A943" s="32">
        <v>78665</v>
      </c>
      <c r="B943" s="31" t="s">
        <v>705</v>
      </c>
    </row>
    <row r="944" spans="1:2" s="25" customFormat="1">
      <c r="A944" s="28">
        <v>787</v>
      </c>
      <c r="B944" s="25" t="s">
        <v>801</v>
      </c>
    </row>
    <row r="945" spans="1:2">
      <c r="A945" s="38">
        <v>7872</v>
      </c>
      <c r="B945" s="33" t="s">
        <v>802</v>
      </c>
    </row>
    <row r="946" spans="1:2" s="31" customFormat="1">
      <c r="A946" s="32">
        <v>78725</v>
      </c>
      <c r="B946" s="31" t="s">
        <v>79</v>
      </c>
    </row>
    <row r="947" spans="1:2" s="31" customFormat="1">
      <c r="A947" s="32">
        <v>78726</v>
      </c>
      <c r="B947" s="31" t="s">
        <v>80</v>
      </c>
    </row>
    <row r="948" spans="1:2" s="31" customFormat="1">
      <c r="A948" s="32">
        <v>78727</v>
      </c>
      <c r="B948" s="31" t="s">
        <v>81</v>
      </c>
    </row>
    <row r="949" spans="1:2">
      <c r="A949" s="38">
        <v>7873</v>
      </c>
      <c r="B949" s="33" t="s">
        <v>803</v>
      </c>
    </row>
    <row r="950" spans="1:2">
      <c r="A950" s="38">
        <v>7874</v>
      </c>
      <c r="B950" s="33" t="s">
        <v>804</v>
      </c>
    </row>
    <row r="951" spans="1:2">
      <c r="A951" s="38">
        <v>7875</v>
      </c>
      <c r="B951" s="33" t="s">
        <v>805</v>
      </c>
    </row>
    <row r="952" spans="1:2">
      <c r="A952" s="38">
        <v>7876</v>
      </c>
      <c r="B952" s="33" t="s">
        <v>806</v>
      </c>
    </row>
    <row r="953" spans="1:2" s="25" customFormat="1">
      <c r="A953" s="80">
        <v>79</v>
      </c>
      <c r="B953" s="24" t="s">
        <v>807</v>
      </c>
    </row>
    <row r="954" spans="1:2">
      <c r="A954" s="34">
        <v>791</v>
      </c>
      <c r="B954" s="33" t="s">
        <v>808</v>
      </c>
    </row>
    <row r="955" spans="1:2">
      <c r="A955" s="34">
        <v>796</v>
      </c>
      <c r="B955" s="33" t="s">
        <v>809</v>
      </c>
    </row>
    <row r="956" spans="1:2">
      <c r="A956" s="34">
        <v>797</v>
      </c>
      <c r="B956" s="33" t="s">
        <v>810</v>
      </c>
    </row>
    <row r="957" spans="1:2">
      <c r="A957" s="81">
        <v>80</v>
      </c>
      <c r="B957" s="67" t="s">
        <v>811</v>
      </c>
    </row>
    <row r="958" spans="1:2" s="25" customFormat="1">
      <c r="A958" s="28">
        <v>801</v>
      </c>
      <c r="B958" s="25" t="s">
        <v>812</v>
      </c>
    </row>
    <row r="959" spans="1:2">
      <c r="A959" s="38">
        <v>8011</v>
      </c>
      <c r="B959" s="33" t="s">
        <v>813</v>
      </c>
    </row>
    <row r="960" spans="1:2">
      <c r="A960" s="38">
        <v>8014</v>
      </c>
      <c r="B960" s="33" t="s">
        <v>814</v>
      </c>
    </row>
    <row r="961" spans="1:2">
      <c r="A961" s="38">
        <v>8016</v>
      </c>
      <c r="B961" s="33" t="s">
        <v>815</v>
      </c>
    </row>
    <row r="962" spans="1:2">
      <c r="A962" s="82">
        <v>80161</v>
      </c>
      <c r="B962" s="33" t="s">
        <v>527</v>
      </c>
    </row>
    <row r="963" spans="1:2">
      <c r="A963" s="82">
        <v>80165</v>
      </c>
      <c r="B963" s="33" t="s">
        <v>528</v>
      </c>
    </row>
    <row r="964" spans="1:2">
      <c r="A964" s="38">
        <v>8018</v>
      </c>
      <c r="B964" s="33" t="s">
        <v>816</v>
      </c>
    </row>
    <row r="965" spans="1:2" s="25" customFormat="1">
      <c r="A965" s="28">
        <v>802</v>
      </c>
      <c r="B965" s="25" t="s">
        <v>817</v>
      </c>
    </row>
    <row r="966" spans="1:2">
      <c r="A966" s="38">
        <v>8021</v>
      </c>
      <c r="B966" s="33" t="s">
        <v>813</v>
      </c>
    </row>
    <row r="967" spans="1:2">
      <c r="A967" s="38">
        <v>8024</v>
      </c>
      <c r="B967" s="33" t="s">
        <v>818</v>
      </c>
    </row>
    <row r="968" spans="1:2">
      <c r="A968" s="38">
        <v>8026</v>
      </c>
      <c r="B968" s="33" t="s">
        <v>819</v>
      </c>
    </row>
    <row r="969" spans="1:2">
      <c r="A969" s="82">
        <v>80261</v>
      </c>
      <c r="B969" s="33" t="s">
        <v>527</v>
      </c>
    </row>
    <row r="970" spans="1:2">
      <c r="A970" s="82">
        <v>80265</v>
      </c>
      <c r="B970" s="33" t="s">
        <v>528</v>
      </c>
    </row>
    <row r="971" spans="1:2">
      <c r="A971" s="38">
        <v>8028</v>
      </c>
      <c r="B971" s="33" t="s">
        <v>820</v>
      </c>
    </row>
    <row r="972" spans="1:2" s="25" customFormat="1">
      <c r="A972" s="28">
        <v>809</v>
      </c>
      <c r="B972" s="25" t="s">
        <v>821</v>
      </c>
    </row>
    <row r="973" spans="1:2">
      <c r="A973" s="38">
        <v>8091</v>
      </c>
      <c r="B973" s="33" t="s">
        <v>822</v>
      </c>
    </row>
    <row r="974" spans="1:2">
      <c r="A974" s="38">
        <v>8092</v>
      </c>
      <c r="B974" s="33" t="s">
        <v>823</v>
      </c>
    </row>
    <row r="975" spans="1:2">
      <c r="A975" s="81">
        <v>88</v>
      </c>
      <c r="B975" s="67" t="s">
        <v>824</v>
      </c>
    </row>
    <row r="976" spans="1:2">
      <c r="A976" s="81">
        <v>89</v>
      </c>
      <c r="B976" s="67" t="s">
        <v>825</v>
      </c>
    </row>
    <row r="977" spans="1:2">
      <c r="A977" s="34">
        <v>890</v>
      </c>
      <c r="B977" s="33" t="s">
        <v>826</v>
      </c>
    </row>
    <row r="978" spans="1:2">
      <c r="A978" s="34">
        <v>891</v>
      </c>
      <c r="B978" s="33" t="s">
        <v>827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P33"/>
  <sheetViews>
    <sheetView showGridLines="0" workbookViewId="0">
      <selection activeCell="B2" sqref="B2:H2"/>
    </sheetView>
  </sheetViews>
  <sheetFormatPr baseColWidth="10" defaultRowHeight="15.75"/>
  <cols>
    <col min="1" max="2" width="3.7109375" style="33" customWidth="1"/>
    <col min="3" max="4" width="17.7109375" style="33" customWidth="1"/>
    <col min="5" max="5" width="3.7109375" style="33" customWidth="1"/>
    <col min="6" max="7" width="17.7109375" style="33" customWidth="1"/>
    <col min="8" max="10" width="3.7109375" style="33" customWidth="1"/>
    <col min="11" max="12" width="17.7109375" style="33" customWidth="1"/>
    <col min="13" max="13" width="3.7109375" style="33" customWidth="1"/>
    <col min="14" max="15" width="17.7109375" style="33" customWidth="1"/>
    <col min="16" max="16" width="3.7109375" style="33" customWidth="1"/>
    <col min="17" max="16384" width="11.42578125" style="33"/>
  </cols>
  <sheetData>
    <row r="1" spans="2:16" ht="16.5" thickBot="1"/>
    <row r="2" spans="2:16" ht="16.5" thickBot="1">
      <c r="B2" s="260" t="s">
        <v>835</v>
      </c>
      <c r="C2" s="261"/>
      <c r="D2" s="261"/>
      <c r="E2" s="261"/>
      <c r="F2" s="261"/>
      <c r="G2" s="261"/>
      <c r="H2" s="262"/>
      <c r="J2" s="260" t="s">
        <v>837</v>
      </c>
      <c r="K2" s="261"/>
      <c r="L2" s="261"/>
      <c r="M2" s="261"/>
      <c r="N2" s="261"/>
      <c r="O2" s="261"/>
      <c r="P2" s="262"/>
    </row>
    <row r="3" spans="2:16" ht="16.5" thickBot="1"/>
    <row r="4" spans="2:16" ht="16.5" thickBot="1">
      <c r="B4" s="267" t="s">
        <v>843</v>
      </c>
      <c r="C4" s="268"/>
      <c r="D4" s="268"/>
      <c r="E4" s="268"/>
      <c r="F4" s="268"/>
      <c r="G4" s="268"/>
      <c r="H4" s="269"/>
      <c r="J4" s="267" t="s">
        <v>843</v>
      </c>
      <c r="K4" s="268"/>
      <c r="L4" s="268"/>
      <c r="M4" s="268"/>
      <c r="N4" s="268"/>
      <c r="O4" s="268"/>
      <c r="P4" s="269"/>
    </row>
    <row r="5" spans="2:16" ht="16.5" thickBot="1">
      <c r="B5" s="102"/>
      <c r="C5" s="103"/>
      <c r="D5" s="103"/>
      <c r="E5" s="103"/>
      <c r="F5" s="103"/>
      <c r="G5" s="103"/>
      <c r="H5" s="104"/>
      <c r="J5" s="102"/>
      <c r="K5" s="103"/>
      <c r="L5" s="103"/>
      <c r="M5" s="103"/>
      <c r="N5" s="103"/>
      <c r="O5" s="103"/>
      <c r="P5" s="104"/>
    </row>
    <row r="6" spans="2:16" s="25" customFormat="1" ht="16.5" thickBot="1">
      <c r="B6" s="105"/>
      <c r="C6" s="263" t="s">
        <v>839</v>
      </c>
      <c r="D6" s="264"/>
      <c r="E6" s="106"/>
      <c r="F6" s="265" t="s">
        <v>840</v>
      </c>
      <c r="G6" s="266"/>
      <c r="H6" s="107"/>
      <c r="J6" s="105"/>
      <c r="K6" s="263" t="s">
        <v>839</v>
      </c>
      <c r="L6" s="264"/>
      <c r="M6" s="106"/>
      <c r="N6" s="265" t="s">
        <v>840</v>
      </c>
      <c r="O6" s="266"/>
      <c r="P6" s="107"/>
    </row>
    <row r="7" spans="2:16" ht="16.5" thickBot="1">
      <c r="B7" s="108"/>
      <c r="C7" s="109"/>
      <c r="D7" s="109"/>
      <c r="E7" s="109"/>
      <c r="F7" s="109"/>
      <c r="G7" s="109"/>
      <c r="H7" s="110"/>
      <c r="J7" s="108"/>
      <c r="K7" s="109"/>
      <c r="L7" s="109"/>
      <c r="M7" s="109"/>
      <c r="N7" s="109"/>
      <c r="O7" s="109"/>
      <c r="P7" s="110"/>
    </row>
    <row r="8" spans="2:16">
      <c r="B8" s="108"/>
      <c r="C8" s="255">
        <v>411</v>
      </c>
      <c r="D8" s="256"/>
      <c r="E8" s="109"/>
      <c r="F8" s="255">
        <v>44571</v>
      </c>
      <c r="G8" s="256"/>
      <c r="H8" s="110"/>
      <c r="J8" s="108"/>
      <c r="K8" s="255">
        <v>44566</v>
      </c>
      <c r="L8" s="256"/>
      <c r="M8" s="109"/>
      <c r="N8" s="255">
        <v>401</v>
      </c>
      <c r="O8" s="256"/>
      <c r="P8" s="110"/>
    </row>
    <row r="9" spans="2:16" ht="16.5" thickBot="1">
      <c r="B9" s="108"/>
      <c r="C9" s="253" t="str">
        <f>IF(C8="","",VLOOKUP(C8,Comptes,2,FALSE))</f>
        <v>Clients</v>
      </c>
      <c r="D9" s="254"/>
      <c r="E9" s="109"/>
      <c r="F9" s="253" t="str">
        <f>IF(F8="","",VLOOKUP(F8,Comptes,2,FALSE))</f>
        <v>TVA collectée</v>
      </c>
      <c r="G9" s="254"/>
      <c r="H9" s="110"/>
      <c r="J9" s="108"/>
      <c r="K9" s="253" t="str">
        <f>IF(K8="","",VLOOKUP(K8,Comptes,2,FALSE))</f>
        <v>TVA sur autres biens et services</v>
      </c>
      <c r="L9" s="254"/>
      <c r="M9" s="109"/>
      <c r="N9" s="253" t="str">
        <f>IF(N8="","",VLOOKUP(N8,Comptes,2,FALSE))</f>
        <v>Fournisseurs</v>
      </c>
      <c r="O9" s="254"/>
      <c r="P9" s="110"/>
    </row>
    <row r="10" spans="2:16">
      <c r="B10" s="108"/>
      <c r="C10" s="101" t="e">
        <f>IF(C8="","",VLOOKUP(C8,Journal!$C$7:$G$9,4,FALSE))</f>
        <v>#N/A</v>
      </c>
      <c r="D10" s="101" t="e">
        <f>IF(C8="","",VLOOKUP(C8,Journal!$C$7:$G$9,5,FALSE))</f>
        <v>#N/A</v>
      </c>
      <c r="E10" s="109"/>
      <c r="F10" s="101" t="e">
        <f>IF(F8="","",VLOOKUP(F8,Journal!$C$7:$G$9,4,FALSE))</f>
        <v>#N/A</v>
      </c>
      <c r="G10" s="101" t="e">
        <f>IF(F8="","",VLOOKUP(F8,Journal!$C$7:$G$9,5,FALSE))</f>
        <v>#N/A</v>
      </c>
      <c r="H10" s="110"/>
      <c r="J10" s="108"/>
      <c r="K10" s="101" t="e">
        <f>IF(K8="","",VLOOKUP(K8,Journal!$C$24:$G$26,4,FALSE))</f>
        <v>#N/A</v>
      </c>
      <c r="L10" s="101" t="e">
        <f>IF(K8="","",VLOOKUP(K8,Journal!$C$24:$G$26,5,FALSE))</f>
        <v>#N/A</v>
      </c>
      <c r="M10" s="109"/>
      <c r="N10" s="101" t="e">
        <f>IF(N8="","",VLOOKUP(N8,Journal!$C$24:$G$26,4,FALSE))</f>
        <v>#N/A</v>
      </c>
      <c r="O10" s="101" t="e">
        <f>IF(N8="","",VLOOKUP(N8,Journal!$C$24:$G$26,5,FALSE))</f>
        <v>#N/A</v>
      </c>
      <c r="P10" s="110"/>
    </row>
    <row r="11" spans="2:16">
      <c r="B11" s="108"/>
      <c r="C11" s="176" t="e">
        <f>IF(C8="","",VLOOKUP(C8,Journal!$C$10:$G$12,4,FALSE))</f>
        <v>#N/A</v>
      </c>
      <c r="D11" s="176" t="e">
        <f>IF(C8="","",VLOOKUP(C8,Journal!$C$10:$G$12,5,FALSE))</f>
        <v>#N/A</v>
      </c>
      <c r="E11" s="109"/>
      <c r="F11" s="176" t="e">
        <f>IF(F8="","",VLOOKUP(F8,Journal!$C$10:$G$12,4,FALSE))</f>
        <v>#N/A</v>
      </c>
      <c r="G11" s="176" t="e">
        <f>IF(F8="","",VLOOKUP(F8,Journal!$C$10:$G$12,5,FALSE))</f>
        <v>#N/A</v>
      </c>
      <c r="H11" s="110"/>
      <c r="J11" s="108"/>
      <c r="K11" s="176" t="e">
        <f>IF(K8="","",VLOOKUP(K8,Journal!$C$27:$G$29,4,FALSE))</f>
        <v>#N/A</v>
      </c>
      <c r="L11" s="176" t="e">
        <f>IF(K8="","",VLOOKUP(K8,Journal!$C$27:$G$29,5,FALSE))</f>
        <v>#N/A</v>
      </c>
      <c r="M11" s="109"/>
      <c r="N11" s="176" t="e">
        <f>IF(N8="","",VLOOKUP(N8,Journal!$C$27:$G$29,4,FALSE))</f>
        <v>#N/A</v>
      </c>
      <c r="O11" s="176" t="e">
        <f>IF(N8="","",VLOOKUP(N8,Journal!$C$27:$G$29,5,FALSE))</f>
        <v>#N/A</v>
      </c>
      <c r="P11" s="110"/>
    </row>
    <row r="12" spans="2:16" ht="16.5" thickBot="1">
      <c r="B12" s="108"/>
      <c r="C12" s="177" t="e">
        <f>IF(C8="","",VLOOKUP(C8,Journal!$C$13:$G$15,4,FALSE))</f>
        <v>#N/A</v>
      </c>
      <c r="D12" s="177" t="e">
        <f>IF(C8="","",VLOOKUP(C8,Journal!$C$13:$G$15,5,FALSE))</f>
        <v>#N/A</v>
      </c>
      <c r="E12" s="109"/>
      <c r="F12" s="177" t="e">
        <f>IF(F8="","",VLOOKUP(F8,Journal!$C$13:$G$15,4,FALSE))</f>
        <v>#N/A</v>
      </c>
      <c r="G12" s="177" t="e">
        <f>IF(F8="","",VLOOKUP(F8,Journal!$C$13:$G$15,5,FALSE))</f>
        <v>#N/A</v>
      </c>
      <c r="H12" s="110"/>
      <c r="J12" s="108"/>
      <c r="K12" s="177" t="e">
        <f>IF(K8="","",VLOOKUP(K8,Journal!$C$30:$G$32,4,FALSE))</f>
        <v>#N/A</v>
      </c>
      <c r="L12" s="177" t="e">
        <f>IF(K8="","",VLOOKUP(K8,Journal!$C$30:$G$32,5,FALSE))</f>
        <v>#N/A</v>
      </c>
      <c r="M12" s="109"/>
      <c r="N12" s="177" t="e">
        <f>IF(N10="","",VLOOKUP(N8,Journal!$C$30:$G$32,4,FALSE))</f>
        <v>#N/A</v>
      </c>
      <c r="O12" s="177" t="e">
        <f>IF(N8="","",VLOOKUP(N8,Journal!$C$30:$G$32,5,FALSE))</f>
        <v>#N/A</v>
      </c>
      <c r="P12" s="110"/>
    </row>
    <row r="13" spans="2:16" ht="16.5" thickBot="1">
      <c r="B13" s="108"/>
      <c r="C13" s="180" t="e">
        <f>SUM(C10:C12)</f>
        <v>#N/A</v>
      </c>
      <c r="D13" s="180" t="e">
        <f>SUM(D10:D12)</f>
        <v>#N/A</v>
      </c>
      <c r="E13" s="109"/>
      <c r="F13" s="180" t="e">
        <f>SUM(F10:F12)</f>
        <v>#N/A</v>
      </c>
      <c r="G13" s="180" t="e">
        <f>SUM(G10:G12)</f>
        <v>#N/A</v>
      </c>
      <c r="H13" s="110"/>
      <c r="J13" s="108"/>
      <c r="K13" s="180" t="e">
        <f>SUM(K10:K12)</f>
        <v>#N/A</v>
      </c>
      <c r="L13" s="180" t="e">
        <f>SUM(L10:L12)</f>
        <v>#N/A</v>
      </c>
      <c r="M13" s="109"/>
      <c r="N13" s="180" t="e">
        <f>SUM(N10:N12)</f>
        <v>#N/A</v>
      </c>
      <c r="O13" s="180" t="e">
        <f>SUM(O10:O12)</f>
        <v>#N/A</v>
      </c>
      <c r="P13" s="110"/>
    </row>
    <row r="14" spans="2:16" ht="16.5" thickBot="1">
      <c r="B14" s="108"/>
      <c r="C14" s="181" t="e">
        <f>IF(C13&gt;D13,"SD =","SC =")</f>
        <v>#N/A</v>
      </c>
      <c r="D14" s="182" t="e">
        <f>IF(C13&gt;D13,C13-D13,D13-C13)</f>
        <v>#N/A</v>
      </c>
      <c r="E14" s="109"/>
      <c r="F14" s="181" t="e">
        <f>IF(F13&gt;G13,"SD =","SC =")</f>
        <v>#N/A</v>
      </c>
      <c r="G14" s="182" t="e">
        <f>IF(F13&gt;G13,F13-G13,G13-F13)</f>
        <v>#N/A</v>
      </c>
      <c r="H14" s="110"/>
      <c r="J14" s="108"/>
      <c r="K14" s="181" t="e">
        <f>IF(K13&gt;L13,"SD =","SC =")</f>
        <v>#N/A</v>
      </c>
      <c r="L14" s="182" t="e">
        <f>IF(K13&gt;L13,K13-L13,L13-K13)</f>
        <v>#N/A</v>
      </c>
      <c r="M14" s="109"/>
      <c r="N14" s="181" t="e">
        <f>IF(N13&gt;O13,"SD =","SC =")</f>
        <v>#N/A</v>
      </c>
      <c r="O14" s="182" t="e">
        <f>IF(N13&gt;O13,N13-O13,O13-N13)</f>
        <v>#N/A</v>
      </c>
      <c r="P14" s="110"/>
    </row>
    <row r="15" spans="2:16" ht="16.5" thickBot="1">
      <c r="B15" s="108"/>
      <c r="C15" s="109"/>
      <c r="D15" s="109"/>
      <c r="E15" s="109"/>
      <c r="F15" s="109"/>
      <c r="G15" s="109"/>
      <c r="H15" s="110"/>
      <c r="J15" s="108"/>
      <c r="K15" s="109"/>
      <c r="L15" s="109"/>
      <c r="M15" s="109"/>
      <c r="N15" s="109"/>
      <c r="O15" s="109"/>
      <c r="P15" s="110"/>
    </row>
    <row r="16" spans="2:16" ht="16.5" thickBot="1">
      <c r="B16" s="108"/>
      <c r="C16" s="263" t="s">
        <v>841</v>
      </c>
      <c r="D16" s="264"/>
      <c r="E16" s="106"/>
      <c r="F16" s="265" t="s">
        <v>842</v>
      </c>
      <c r="G16" s="266"/>
      <c r="H16" s="110"/>
      <c r="J16" s="108"/>
      <c r="K16" s="263" t="s">
        <v>841</v>
      </c>
      <c r="L16" s="264"/>
      <c r="M16" s="106"/>
      <c r="N16" s="265" t="s">
        <v>842</v>
      </c>
      <c r="O16" s="266"/>
      <c r="P16" s="110"/>
    </row>
    <row r="17" spans="2:16" ht="16.5" thickBot="1">
      <c r="B17" s="108"/>
      <c r="C17" s="109"/>
      <c r="D17" s="109"/>
      <c r="E17" s="109"/>
      <c r="F17" s="109"/>
      <c r="G17" s="109"/>
      <c r="H17" s="110"/>
      <c r="J17" s="108"/>
      <c r="K17" s="109"/>
      <c r="L17" s="109"/>
      <c r="M17" s="109"/>
      <c r="N17" s="109"/>
      <c r="O17" s="109"/>
      <c r="P17" s="110"/>
    </row>
    <row r="18" spans="2:16">
      <c r="B18" s="108"/>
      <c r="C18" s="259"/>
      <c r="D18" s="259"/>
      <c r="E18" s="109"/>
      <c r="F18" s="255">
        <v>707</v>
      </c>
      <c r="G18" s="256"/>
      <c r="H18" s="110"/>
      <c r="J18" s="108"/>
      <c r="K18" s="255">
        <v>607</v>
      </c>
      <c r="L18" s="256"/>
      <c r="M18" s="109"/>
      <c r="N18" s="259"/>
      <c r="O18" s="259"/>
      <c r="P18" s="110"/>
    </row>
    <row r="19" spans="2:16" ht="16.5" thickBot="1">
      <c r="B19" s="108"/>
      <c r="C19" s="270"/>
      <c r="D19" s="270"/>
      <c r="E19" s="109"/>
      <c r="F19" s="253" t="str">
        <f>IF(F18="","",VLOOKUP(F18,Comptes,2,FALSE))</f>
        <v>Ventes de marchandises</v>
      </c>
      <c r="G19" s="254"/>
      <c r="H19" s="110"/>
      <c r="J19" s="108"/>
      <c r="K19" s="253" t="str">
        <f>IF(K18="","",VLOOKUP(K18,Comptes,2,FALSE))</f>
        <v>Achats de marchandises</v>
      </c>
      <c r="L19" s="254"/>
      <c r="M19" s="109"/>
      <c r="N19" s="270"/>
      <c r="O19" s="270"/>
      <c r="P19" s="110"/>
    </row>
    <row r="20" spans="2:16">
      <c r="B20" s="108"/>
      <c r="C20" s="178"/>
      <c r="D20" s="178"/>
      <c r="E20" s="109"/>
      <c r="F20" s="101" t="e">
        <f>IF(F18="","",VLOOKUP(F18,Journal!$C$7:$G$9,4,FALSE))</f>
        <v>#N/A</v>
      </c>
      <c r="G20" s="101" t="e">
        <f>IF(F18="","",VLOOKUP(F18,Journal!$C$7:$G$9,5,FALSE))</f>
        <v>#N/A</v>
      </c>
      <c r="H20" s="110"/>
      <c r="J20" s="108"/>
      <c r="K20" s="101" t="e">
        <f>IF(K18="","",VLOOKUP(K18,Journal!$C$24:$G$26,4,FALSE))</f>
        <v>#N/A</v>
      </c>
      <c r="L20" s="101" t="e">
        <f>IF(K18="","",VLOOKUP(K18,Journal!$C$24:$G$26,5,FALSE))</f>
        <v>#N/A</v>
      </c>
      <c r="M20" s="109"/>
      <c r="N20" s="178"/>
      <c r="O20" s="178"/>
      <c r="P20" s="110"/>
    </row>
    <row r="21" spans="2:16">
      <c r="B21" s="108"/>
      <c r="C21" s="179"/>
      <c r="D21" s="179"/>
      <c r="E21" s="109"/>
      <c r="F21" s="176" t="e">
        <f>IF(F18="","",VLOOKUP(F18,Journal!$C$10:$G$12,4,FALSE))</f>
        <v>#N/A</v>
      </c>
      <c r="G21" s="176" t="e">
        <f>IF(F18="","",VLOOKUP(F18,Journal!$C$10:$G$12,5,FALSE))</f>
        <v>#N/A</v>
      </c>
      <c r="H21" s="110"/>
      <c r="J21" s="108"/>
      <c r="K21" s="176" t="e">
        <f>IF(K18="","",VLOOKUP(K18,Journal!$C$27:$G$29,4,FALSE))</f>
        <v>#N/A</v>
      </c>
      <c r="L21" s="176" t="e">
        <f>IF(K18="","",VLOOKUP(K18,Journal!$C$27:$G$29,5,FALSE))</f>
        <v>#N/A</v>
      </c>
      <c r="M21" s="109"/>
      <c r="N21" s="179"/>
      <c r="O21" s="179"/>
      <c r="P21" s="110"/>
    </row>
    <row r="22" spans="2:16" ht="16.5" thickBot="1">
      <c r="B22" s="108"/>
      <c r="C22" s="179"/>
      <c r="D22" s="179"/>
      <c r="E22" s="109"/>
      <c r="F22" s="177"/>
      <c r="G22" s="177"/>
      <c r="H22" s="110"/>
      <c r="J22" s="108"/>
      <c r="K22" s="177"/>
      <c r="L22" s="177"/>
      <c r="M22" s="109"/>
      <c r="N22" s="179"/>
      <c r="O22" s="179"/>
      <c r="P22" s="110"/>
    </row>
    <row r="23" spans="2:16" ht="16.5" thickBot="1">
      <c r="B23" s="108"/>
      <c r="C23" s="178"/>
      <c r="D23" s="178"/>
      <c r="E23" s="109"/>
      <c r="F23" s="180" t="e">
        <f>SUM(F20:F22)</f>
        <v>#N/A</v>
      </c>
      <c r="G23" s="180" t="e">
        <f>SUM(G20:G22)</f>
        <v>#N/A</v>
      </c>
      <c r="H23" s="110"/>
      <c r="J23" s="108"/>
      <c r="K23" s="180" t="e">
        <f>SUM(K20:K22)</f>
        <v>#N/A</v>
      </c>
      <c r="L23" s="180" t="e">
        <f>SUM(L20:L22)</f>
        <v>#N/A</v>
      </c>
      <c r="M23" s="109"/>
      <c r="N23" s="178"/>
      <c r="O23" s="178"/>
      <c r="P23" s="110"/>
    </row>
    <row r="24" spans="2:16" ht="16.5" thickBot="1">
      <c r="B24" s="108"/>
      <c r="C24" s="185"/>
      <c r="D24" s="186"/>
      <c r="E24" s="109"/>
      <c r="F24" s="181" t="e">
        <f>IF(F23&gt;G23,"SD =","SC =")</f>
        <v>#N/A</v>
      </c>
      <c r="G24" s="182" t="e">
        <f>IF(F23&gt;G23,F23-G23,G23-F23)</f>
        <v>#N/A</v>
      </c>
      <c r="H24" s="110"/>
      <c r="J24" s="108"/>
      <c r="K24" s="181" t="e">
        <f>IF(K23&gt;L23,"SD =","SC =")</f>
        <v>#N/A</v>
      </c>
      <c r="L24" s="182" t="e">
        <f>IF(K23&gt;L23,K23-L23,L23-K23)</f>
        <v>#N/A</v>
      </c>
      <c r="M24" s="109"/>
      <c r="N24" s="185"/>
      <c r="O24" s="186"/>
      <c r="P24" s="110"/>
    </row>
    <row r="25" spans="2:16" ht="16.5" thickBot="1">
      <c r="B25" s="108"/>
      <c r="C25" s="185"/>
      <c r="D25" s="186"/>
      <c r="E25" s="109"/>
      <c r="F25" s="183"/>
      <c r="G25" s="184"/>
      <c r="H25" s="110"/>
      <c r="J25" s="108"/>
      <c r="K25" s="183"/>
      <c r="L25" s="184"/>
      <c r="M25" s="109"/>
      <c r="N25" s="185"/>
      <c r="O25" s="186"/>
      <c r="P25" s="110"/>
    </row>
    <row r="26" spans="2:16">
      <c r="B26" s="108"/>
      <c r="C26" s="185"/>
      <c r="D26" s="186"/>
      <c r="E26" s="109"/>
      <c r="F26" s="255">
        <v>7097</v>
      </c>
      <c r="G26" s="256"/>
      <c r="H26" s="110"/>
      <c r="J26" s="108"/>
      <c r="K26" s="255">
        <v>6097</v>
      </c>
      <c r="L26" s="256"/>
      <c r="M26" s="109"/>
      <c r="N26" s="185"/>
      <c r="O26" s="186"/>
      <c r="P26" s="110"/>
    </row>
    <row r="27" spans="2:16" ht="16.5" customHeight="1" thickBot="1">
      <c r="B27" s="108"/>
      <c r="C27" s="185"/>
      <c r="D27" s="186"/>
      <c r="E27" s="109"/>
      <c r="F27" s="253" t="str">
        <f>IF(F26="","",VLOOKUP(F26,Comptes,2,FALSE))</f>
        <v>Rabais, remises et ristournes accordés par l'entreprise sur ventes de marchandises</v>
      </c>
      <c r="G27" s="254"/>
      <c r="H27" s="110"/>
      <c r="J27" s="108"/>
      <c r="K27" s="257" t="str">
        <f>IF(K26="","",VLOOKUP(K26,Comptes,2,FALSE))</f>
        <v>Rabais, remises et ristournes obtenus sur achats de marchandises</v>
      </c>
      <c r="L27" s="258"/>
      <c r="M27" s="109"/>
      <c r="N27" s="185"/>
      <c r="O27" s="186"/>
      <c r="P27" s="110"/>
    </row>
    <row r="28" spans="2:16">
      <c r="B28" s="108"/>
      <c r="C28" s="185"/>
      <c r="D28" s="186"/>
      <c r="E28" s="109"/>
      <c r="F28" s="101" t="e">
        <f>IF(F26="","",VLOOKUP(F26,Journal!$C$13:$G$15,4,FALSE))</f>
        <v>#N/A</v>
      </c>
      <c r="G28" s="101" t="e">
        <f>IF(F26="","",VLOOKUP(F26,Journal!$C$13:$G$15,5,FALSE))</f>
        <v>#N/A</v>
      </c>
      <c r="H28" s="110"/>
      <c r="J28" s="108"/>
      <c r="K28" s="101" t="e">
        <f>IF(K26="","",VLOOKUP(K26,Journal!$C$30:$G$32,4,FALSE))</f>
        <v>#N/A</v>
      </c>
      <c r="L28" s="101" t="e">
        <f>IF(K26="","",VLOOKUP(K26,Journal!$C$30:$G$32,5,FALSE))</f>
        <v>#N/A</v>
      </c>
      <c r="M28" s="109"/>
      <c r="N28" s="185"/>
      <c r="O28" s="186"/>
      <c r="P28" s="110"/>
    </row>
    <row r="29" spans="2:16">
      <c r="B29" s="108"/>
      <c r="C29" s="185"/>
      <c r="D29" s="186"/>
      <c r="E29" s="109"/>
      <c r="F29" s="176"/>
      <c r="G29" s="176"/>
      <c r="H29" s="110"/>
      <c r="J29" s="108"/>
      <c r="K29" s="176"/>
      <c r="L29" s="176"/>
      <c r="M29" s="109"/>
      <c r="N29" s="185"/>
      <c r="O29" s="186"/>
      <c r="P29" s="110"/>
    </row>
    <row r="30" spans="2:16" ht="16.5" thickBot="1">
      <c r="B30" s="108"/>
      <c r="C30" s="185"/>
      <c r="D30" s="186"/>
      <c r="E30" s="109"/>
      <c r="F30" s="177"/>
      <c r="G30" s="177"/>
      <c r="H30" s="110"/>
      <c r="J30" s="108"/>
      <c r="K30" s="177"/>
      <c r="L30" s="177"/>
      <c r="M30" s="109"/>
      <c r="N30" s="185"/>
      <c r="O30" s="186"/>
      <c r="P30" s="110"/>
    </row>
    <row r="31" spans="2:16" ht="16.5" thickBot="1">
      <c r="B31" s="108"/>
      <c r="C31" s="185"/>
      <c r="D31" s="186"/>
      <c r="E31" s="109"/>
      <c r="F31" s="180" t="e">
        <f>SUM(F28:F30)</f>
        <v>#N/A</v>
      </c>
      <c r="G31" s="180" t="e">
        <f>SUM(G28:G30)</f>
        <v>#N/A</v>
      </c>
      <c r="H31" s="110"/>
      <c r="J31" s="108"/>
      <c r="K31" s="177" t="e">
        <f>SUM(K28:K30)</f>
        <v>#N/A</v>
      </c>
      <c r="L31" s="177" t="e">
        <f>SUM(L28:L30)</f>
        <v>#N/A</v>
      </c>
      <c r="M31" s="109"/>
      <c r="N31" s="185"/>
      <c r="O31" s="186"/>
      <c r="P31" s="110"/>
    </row>
    <row r="32" spans="2:16" ht="16.5" thickBot="1">
      <c r="B32" s="108"/>
      <c r="C32" s="185"/>
      <c r="D32" s="186"/>
      <c r="E32" s="109"/>
      <c r="F32" s="181" t="e">
        <f>IF(F31&gt;G31,"SD =","SC =")</f>
        <v>#N/A</v>
      </c>
      <c r="G32" s="182" t="e">
        <f>IF(F31&gt;G31,F31-G31,G31-F31)</f>
        <v>#N/A</v>
      </c>
      <c r="H32" s="110"/>
      <c r="J32" s="108"/>
      <c r="K32" s="181" t="e">
        <f>IF(K31&gt;L31,"SD =","SC =")</f>
        <v>#N/A</v>
      </c>
      <c r="L32" s="182" t="e">
        <f>IF(K31&gt;L31,K31-L31,L31-K31)</f>
        <v>#N/A</v>
      </c>
      <c r="M32" s="109"/>
      <c r="N32" s="185"/>
      <c r="O32" s="186"/>
      <c r="P32" s="110"/>
    </row>
    <row r="33" spans="2:16" ht="16.5" thickBot="1">
      <c r="B33" s="111"/>
      <c r="C33" s="112"/>
      <c r="D33" s="112"/>
      <c r="E33" s="112"/>
      <c r="F33" s="112"/>
      <c r="G33" s="112"/>
      <c r="H33" s="113"/>
      <c r="J33" s="111"/>
      <c r="K33" s="112"/>
      <c r="L33" s="112"/>
      <c r="M33" s="112"/>
      <c r="N33" s="112"/>
      <c r="O33" s="112"/>
      <c r="P33" s="113"/>
    </row>
  </sheetData>
  <sheetProtection sheet="1" objects="1" scenarios="1"/>
  <mergeCells count="32">
    <mergeCell ref="C19:D19"/>
    <mergeCell ref="F19:G19"/>
    <mergeCell ref="B2:H2"/>
    <mergeCell ref="C6:D6"/>
    <mergeCell ref="F6:G6"/>
    <mergeCell ref="F8:G8"/>
    <mergeCell ref="F9:G9"/>
    <mergeCell ref="B4:H4"/>
    <mergeCell ref="C16:D16"/>
    <mergeCell ref="F16:G16"/>
    <mergeCell ref="C9:D9"/>
    <mergeCell ref="C8:D8"/>
    <mergeCell ref="C18:D18"/>
    <mergeCell ref="F18:G18"/>
    <mergeCell ref="K9:L9"/>
    <mergeCell ref="N9:O9"/>
    <mergeCell ref="J4:P4"/>
    <mergeCell ref="K19:L19"/>
    <mergeCell ref="N19:O19"/>
    <mergeCell ref="K16:L16"/>
    <mergeCell ref="N16:O16"/>
    <mergeCell ref="K18:L18"/>
    <mergeCell ref="J2:P2"/>
    <mergeCell ref="K6:L6"/>
    <mergeCell ref="N6:O6"/>
    <mergeCell ref="K8:L8"/>
    <mergeCell ref="N8:O8"/>
    <mergeCell ref="F27:G27"/>
    <mergeCell ref="K26:L26"/>
    <mergeCell ref="K27:L27"/>
    <mergeCell ref="N18:O18"/>
    <mergeCell ref="F26:G26"/>
  </mergeCells>
  <dataValidations count="1">
    <dataValidation allowBlank="1" showInputMessage="1" showErrorMessage="1" prompt="Saisir un  numéro de compte !" sqref="C18:D18 C8:D8 K8:L8 N8:O8 F8:G8 N18:O18 K18:L18 F18:G18 F26:G26 K26:L2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23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3.570312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260" t="s">
        <v>835</v>
      </c>
      <c r="C2" s="261"/>
      <c r="D2" s="261"/>
      <c r="E2" s="261"/>
      <c r="F2" s="261"/>
      <c r="G2" s="262"/>
      <c r="H2" s="33"/>
    </row>
    <row r="3" spans="2:8" ht="16.5" thickBot="1"/>
    <row r="4" spans="2:8" ht="16.5" thickBot="1">
      <c r="B4" s="267" t="s">
        <v>848</v>
      </c>
      <c r="C4" s="268"/>
      <c r="D4" s="268"/>
      <c r="E4" s="268"/>
      <c r="F4" s="268"/>
      <c r="G4" s="269"/>
      <c r="H4" s="33"/>
    </row>
    <row r="5" spans="2:8" s="3" customFormat="1">
      <c r="B5" s="276" t="s">
        <v>829</v>
      </c>
      <c r="C5" s="278" t="s">
        <v>830</v>
      </c>
      <c r="D5" s="271" t="s">
        <v>844</v>
      </c>
      <c r="E5" s="272"/>
      <c r="F5" s="271" t="s">
        <v>845</v>
      </c>
      <c r="G5" s="272"/>
    </row>
    <row r="6" spans="2:8" s="3" customFormat="1" ht="16.5" thickBot="1">
      <c r="B6" s="277"/>
      <c r="C6" s="279"/>
      <c r="D6" s="120" t="s">
        <v>831</v>
      </c>
      <c r="E6" s="114" t="s">
        <v>832</v>
      </c>
      <c r="F6" s="120" t="s">
        <v>846</v>
      </c>
      <c r="G6" s="114" t="s">
        <v>847</v>
      </c>
    </row>
    <row r="7" spans="2:8">
      <c r="B7" s="122">
        <f>IF('Grand Livre'!C8="","",'Grand Livre'!C8)</f>
        <v>411</v>
      </c>
      <c r="C7" s="123" t="str">
        <f t="shared" ref="C7:C10" si="0">IF(B7="","",VLOOKUP(B7,Comptes,2,FALSE))</f>
        <v>Clients</v>
      </c>
      <c r="D7" s="121" t="e">
        <f>'Grand Livre'!C13</f>
        <v>#N/A</v>
      </c>
      <c r="E7" s="187" t="e">
        <f>'Grand Livre'!D13</f>
        <v>#N/A</v>
      </c>
      <c r="F7" s="121" t="e">
        <f>IF(D7&gt;E7,D7-E7,"")</f>
        <v>#N/A</v>
      </c>
      <c r="G7" s="115" t="e">
        <f>IF(E7&gt;D7,E7-D7,"")</f>
        <v>#N/A</v>
      </c>
    </row>
    <row r="8" spans="2:8">
      <c r="B8" s="124">
        <f>IF('Grand Livre'!F8="","",'Grand Livre'!F8)</f>
        <v>44571</v>
      </c>
      <c r="C8" s="117" t="str">
        <f t="shared" si="0"/>
        <v>TVA collectée</v>
      </c>
      <c r="D8" s="118" t="e">
        <f>'Grand Livre'!F13</f>
        <v>#N/A</v>
      </c>
      <c r="E8" s="119" t="e">
        <f>'Grand Livre'!G13</f>
        <v>#N/A</v>
      </c>
      <c r="F8" s="118" t="e">
        <f>IF(D8&gt;E8,D8-E8,"")</f>
        <v>#N/A</v>
      </c>
      <c r="G8" s="116" t="e">
        <f>IF(E8&gt;D8,E8-D8,"")</f>
        <v>#N/A</v>
      </c>
    </row>
    <row r="9" spans="2:8">
      <c r="B9" s="124">
        <f>IF('Grand Livre'!F18="","",'Grand Livre'!F18)</f>
        <v>707</v>
      </c>
      <c r="C9" s="117" t="str">
        <f t="shared" si="0"/>
        <v>Ventes de marchandises</v>
      </c>
      <c r="D9" s="118" t="e">
        <f>'Grand Livre'!F23</f>
        <v>#N/A</v>
      </c>
      <c r="E9" s="119" t="e">
        <f>'Grand Livre'!G23</f>
        <v>#N/A</v>
      </c>
      <c r="F9" s="118" t="e">
        <f t="shared" ref="F9" si="1">IF(D9&gt;E9,D9-E9,"")</f>
        <v>#N/A</v>
      </c>
      <c r="G9" s="116" t="e">
        <f t="shared" ref="G9" si="2">IF(E9&gt;D9,E9-D9,"")</f>
        <v>#N/A</v>
      </c>
    </row>
    <row r="10" spans="2:8" ht="16.5" thickBot="1">
      <c r="B10" s="124">
        <f>IF('Grand Livre'!F26="","",'Grand Livre'!F26)</f>
        <v>7097</v>
      </c>
      <c r="C10" s="117" t="str">
        <f t="shared" si="0"/>
        <v>Rabais, remises et ristournes accordés par l'entreprise sur ventes de marchandises</v>
      </c>
      <c r="D10" s="118" t="e">
        <f>'Grand Livre'!F31</f>
        <v>#N/A</v>
      </c>
      <c r="E10" s="119" t="e">
        <f>'Grand Livre'!G31</f>
        <v>#N/A</v>
      </c>
      <c r="F10" s="118" t="e">
        <f>IF(D10&gt;E10,D10-E10,"")</f>
        <v>#N/A</v>
      </c>
      <c r="G10" s="116" t="e">
        <f>IF(E10&gt;D10,E10-D10,"")</f>
        <v>#N/A</v>
      </c>
    </row>
    <row r="11" spans="2:8" ht="16.5" thickBot="1">
      <c r="B11" s="274" t="s">
        <v>833</v>
      </c>
      <c r="C11" s="275"/>
      <c r="D11" s="126" t="e">
        <f>SUM(D7:D10)</f>
        <v>#N/A</v>
      </c>
      <c r="E11" s="125" t="e">
        <f>SUM(E7:E10)</f>
        <v>#N/A</v>
      </c>
      <c r="F11" s="126" t="e">
        <f>SUM(F7:F10)</f>
        <v>#N/A</v>
      </c>
      <c r="G11" s="125" t="e">
        <f>SUM(G7:G10)</f>
        <v>#N/A</v>
      </c>
    </row>
    <row r="13" spans="2:8" ht="16.5" thickBot="1"/>
    <row r="14" spans="2:8" ht="16.5" thickBot="1">
      <c r="B14" s="260" t="s">
        <v>837</v>
      </c>
      <c r="C14" s="261"/>
      <c r="D14" s="261"/>
      <c r="E14" s="261"/>
      <c r="F14" s="261"/>
      <c r="G14" s="262"/>
    </row>
    <row r="15" spans="2:8" ht="16.5" thickBot="1"/>
    <row r="16" spans="2:8" ht="16.5" thickBot="1">
      <c r="B16" s="267" t="s">
        <v>848</v>
      </c>
      <c r="C16" s="268"/>
      <c r="D16" s="268"/>
      <c r="E16" s="268"/>
      <c r="F16" s="268"/>
      <c r="G16" s="269"/>
    </row>
    <row r="17" spans="2:7">
      <c r="B17" s="276" t="s">
        <v>829</v>
      </c>
      <c r="C17" s="278" t="s">
        <v>830</v>
      </c>
      <c r="D17" s="271" t="s">
        <v>844</v>
      </c>
      <c r="E17" s="272"/>
      <c r="F17" s="273" t="s">
        <v>845</v>
      </c>
      <c r="G17" s="272"/>
    </row>
    <row r="18" spans="2:7" ht="16.5" thickBot="1">
      <c r="B18" s="277"/>
      <c r="C18" s="279"/>
      <c r="D18" s="120" t="s">
        <v>831</v>
      </c>
      <c r="E18" s="114" t="s">
        <v>832</v>
      </c>
      <c r="F18" s="190" t="s">
        <v>846</v>
      </c>
      <c r="G18" s="114" t="s">
        <v>847</v>
      </c>
    </row>
    <row r="19" spans="2:7">
      <c r="B19" s="122">
        <f>IF('Grand Livre'!N8="","",'Grand Livre'!N8)</f>
        <v>401</v>
      </c>
      <c r="C19" s="188" t="str">
        <f t="shared" ref="C19:C22" si="3">IF(B19="","",VLOOKUP(B19,Comptes,2,FALSE))</f>
        <v>Fournisseurs</v>
      </c>
      <c r="D19" s="121" t="e">
        <f>'Grand Livre'!N13</f>
        <v>#N/A</v>
      </c>
      <c r="E19" s="187" t="e">
        <f>'Grand Livre'!O13</f>
        <v>#N/A</v>
      </c>
      <c r="F19" s="191" t="e">
        <f>IF(D19&gt;E19,D19-E19,"")</f>
        <v>#N/A</v>
      </c>
      <c r="G19" s="115" t="e">
        <f>IF(E19&gt;D19,E19-D19,"")</f>
        <v>#N/A</v>
      </c>
    </row>
    <row r="20" spans="2:7">
      <c r="B20" s="124">
        <f>IF('Grand Livre'!K8="","",'Grand Livre'!K8)</f>
        <v>44566</v>
      </c>
      <c r="C20" s="189" t="str">
        <f t="shared" si="3"/>
        <v>TVA sur autres biens et services</v>
      </c>
      <c r="D20" s="118" t="e">
        <f>'Grand Livre'!K13</f>
        <v>#N/A</v>
      </c>
      <c r="E20" s="119" t="e">
        <f>'Grand Livre'!L13</f>
        <v>#N/A</v>
      </c>
      <c r="F20" s="192" t="e">
        <f>IF(D20&gt;E20,D20-E20,"")</f>
        <v>#N/A</v>
      </c>
      <c r="G20" s="116" t="e">
        <f>IF(E20&gt;D20,E20-D20,"")</f>
        <v>#N/A</v>
      </c>
    </row>
    <row r="21" spans="2:7">
      <c r="B21" s="124">
        <f>IF('Grand Livre'!K18="","",'Grand Livre'!K18)</f>
        <v>607</v>
      </c>
      <c r="C21" s="189" t="str">
        <f t="shared" si="3"/>
        <v>Achats de marchandises</v>
      </c>
      <c r="D21" s="118" t="e">
        <f>'Grand Livre'!K23</f>
        <v>#N/A</v>
      </c>
      <c r="E21" s="119" t="e">
        <f>'Grand Livre'!L23</f>
        <v>#N/A</v>
      </c>
      <c r="F21" s="192" t="e">
        <f t="shared" ref="F21" si="4">IF(D21&gt;E21,D21-E21,"")</f>
        <v>#N/A</v>
      </c>
      <c r="G21" s="116" t="e">
        <f t="shared" ref="G21" si="5">IF(E21&gt;D21,E21-D21,"")</f>
        <v>#N/A</v>
      </c>
    </row>
    <row r="22" spans="2:7" ht="16.5" thickBot="1">
      <c r="B22" s="124">
        <f>IF('Grand Livre'!K26="","",'Grand Livre'!K26)</f>
        <v>6097</v>
      </c>
      <c r="C22" s="189" t="str">
        <f t="shared" si="3"/>
        <v>Rabais, remises et ristournes obtenus sur achats de marchandises</v>
      </c>
      <c r="D22" s="193" t="e">
        <f>'Grand Livre'!K31</f>
        <v>#N/A</v>
      </c>
      <c r="E22" s="194" t="e">
        <f>'Grand Livre'!L31</f>
        <v>#N/A</v>
      </c>
      <c r="F22" s="192" t="e">
        <f>IF(D22&gt;E22,D22-E22,"")</f>
        <v>#N/A</v>
      </c>
      <c r="G22" s="116" t="e">
        <f>IF(E22&gt;D22,E22-D22,"")</f>
        <v>#N/A</v>
      </c>
    </row>
    <row r="23" spans="2:7" ht="16.5" thickBot="1">
      <c r="B23" s="274" t="s">
        <v>833</v>
      </c>
      <c r="C23" s="275"/>
      <c r="D23" s="126" t="e">
        <f>SUM(D19:D22)</f>
        <v>#N/A</v>
      </c>
      <c r="E23" s="125" t="e">
        <f>SUM(E19:E22)</f>
        <v>#N/A</v>
      </c>
      <c r="F23" s="126" t="e">
        <f>SUM(F19:F22)</f>
        <v>#N/A</v>
      </c>
      <c r="G23" s="125" t="e">
        <f>SUM(G19:G22)</f>
        <v>#N/A</v>
      </c>
    </row>
  </sheetData>
  <sheetProtection sheet="1" objects="1" scenarios="1"/>
  <mergeCells count="14">
    <mergeCell ref="D17:E17"/>
    <mergeCell ref="F17:G17"/>
    <mergeCell ref="B11:C11"/>
    <mergeCell ref="B23:C23"/>
    <mergeCell ref="B2:G2"/>
    <mergeCell ref="B14:G14"/>
    <mergeCell ref="B4:G4"/>
    <mergeCell ref="B16:G16"/>
    <mergeCell ref="D5:E5"/>
    <mergeCell ref="F5:G5"/>
    <mergeCell ref="B5:B6"/>
    <mergeCell ref="C5:C6"/>
    <mergeCell ref="B17:B18"/>
    <mergeCell ref="C17:C18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showGridLines="0" workbookViewId="0">
      <selection activeCell="B2" sqref="B2:E2"/>
    </sheetView>
  </sheetViews>
  <sheetFormatPr baseColWidth="10" defaultRowHeight="15.75"/>
  <cols>
    <col min="1" max="1" width="3.7109375" style="33" customWidth="1"/>
    <col min="2" max="2" width="30.7109375" style="33" customWidth="1"/>
    <col min="3" max="3" width="15.7109375" style="33" customWidth="1"/>
    <col min="4" max="4" width="30.7109375" style="33" customWidth="1"/>
    <col min="5" max="5" width="15.7109375" style="33" customWidth="1"/>
    <col min="6" max="16384" width="11.42578125" style="33"/>
  </cols>
  <sheetData>
    <row r="1" spans="2:5" ht="16.5" thickBot="1"/>
    <row r="2" spans="2:5" ht="16.5" thickBot="1">
      <c r="B2" s="260" t="s">
        <v>835</v>
      </c>
      <c r="C2" s="261"/>
      <c r="D2" s="261"/>
      <c r="E2" s="262"/>
    </row>
    <row r="3" spans="2:5" ht="16.5" thickBot="1"/>
    <row r="4" spans="2:5" ht="16.5" thickBot="1">
      <c r="B4" s="280" t="s">
        <v>860</v>
      </c>
      <c r="C4" s="281"/>
      <c r="D4" s="281"/>
      <c r="E4" s="282"/>
    </row>
    <row r="5" spans="2:5" ht="16.5" thickBot="1">
      <c r="B5" s="283" t="s">
        <v>435</v>
      </c>
      <c r="C5" s="284"/>
      <c r="D5" s="283" t="s">
        <v>436</v>
      </c>
      <c r="E5" s="284"/>
    </row>
    <row r="6" spans="2:5">
      <c r="B6" s="136"/>
      <c r="C6" s="137"/>
      <c r="D6" s="138" t="s">
        <v>728</v>
      </c>
      <c r="E6" s="137" t="e">
        <f>VLOOKUP(707,Balance!$B$7:$G$10,6,FALSE)</f>
        <v>#N/A</v>
      </c>
    </row>
    <row r="7" spans="2:5" ht="15.75" customHeight="1">
      <c r="B7" s="135"/>
      <c r="C7" s="128"/>
      <c r="D7" s="130" t="s">
        <v>881</v>
      </c>
      <c r="E7" s="134" t="e">
        <f>VLOOKUP(7097,Balance!$B$7:$G$10,5,FALSE)*(-1)</f>
        <v>#N/A</v>
      </c>
    </row>
    <row r="8" spans="2:5" s="25" customFormat="1" ht="16.5" thickBot="1">
      <c r="B8" s="148" t="s">
        <v>849</v>
      </c>
      <c r="C8" s="141">
        <f>SUM(C6:C7)</f>
        <v>0</v>
      </c>
      <c r="D8" s="149" t="s">
        <v>850</v>
      </c>
      <c r="E8" s="143" t="e">
        <f>SUM(E6:E7)</f>
        <v>#N/A</v>
      </c>
    </row>
    <row r="9" spans="2:5" s="25" customFormat="1" ht="16.5" thickBot="1">
      <c r="B9" s="144" t="s">
        <v>851</v>
      </c>
      <c r="C9" s="145" t="e">
        <f>E8-C8</f>
        <v>#N/A</v>
      </c>
      <c r="D9" s="150"/>
      <c r="E9" s="147"/>
    </row>
    <row r="10" spans="2:5" ht="16.5" thickBot="1">
      <c r="B10" s="127"/>
      <c r="C10" s="127"/>
      <c r="D10" s="127"/>
      <c r="E10" s="127"/>
    </row>
    <row r="11" spans="2:5" ht="16.5" thickBot="1">
      <c r="B11" s="280" t="s">
        <v>825</v>
      </c>
      <c r="C11" s="281"/>
      <c r="D11" s="281"/>
      <c r="E11" s="282"/>
    </row>
    <row r="12" spans="2:5" ht="16.5" thickBot="1">
      <c r="B12" s="283" t="s">
        <v>852</v>
      </c>
      <c r="C12" s="284"/>
      <c r="D12" s="283" t="s">
        <v>853</v>
      </c>
      <c r="E12" s="284"/>
    </row>
    <row r="13" spans="2:5" s="25" customFormat="1">
      <c r="B13" s="152" t="s">
        <v>854</v>
      </c>
      <c r="C13" s="153"/>
      <c r="D13" s="155" t="s">
        <v>855</v>
      </c>
      <c r="E13" s="154"/>
    </row>
    <row r="14" spans="2:5">
      <c r="B14" s="13" t="s">
        <v>856</v>
      </c>
      <c r="C14" s="128"/>
      <c r="D14" s="131" t="s">
        <v>305</v>
      </c>
      <c r="E14" s="129"/>
    </row>
    <row r="15" spans="2:5">
      <c r="B15" s="132" t="s">
        <v>861</v>
      </c>
      <c r="C15" s="128" t="e">
        <f>VLOOKUP(411,Balance!$B$7:$G$10,5,FALSE)</f>
        <v>#N/A</v>
      </c>
      <c r="D15" s="131" t="s">
        <v>862</v>
      </c>
      <c r="E15" s="129" t="e">
        <f>VLOOKUP(44571,Balance!$B$7:$G$10,6,FALSE)</f>
        <v>#N/A</v>
      </c>
    </row>
    <row r="16" spans="2:5">
      <c r="B16" s="13" t="s">
        <v>858</v>
      </c>
      <c r="C16" s="134"/>
      <c r="D16" s="133" t="s">
        <v>858</v>
      </c>
      <c r="E16" s="151"/>
    </row>
    <row r="17" spans="2:5" s="25" customFormat="1" ht="16.5" thickBot="1">
      <c r="B17" s="140" t="s">
        <v>833</v>
      </c>
      <c r="C17" s="141" t="e">
        <f>SUM(C14:C16)</f>
        <v>#N/A</v>
      </c>
      <c r="D17" s="142" t="s">
        <v>833</v>
      </c>
      <c r="E17" s="143" t="e">
        <f>SUM(E14:E16)</f>
        <v>#N/A</v>
      </c>
    </row>
    <row r="18" spans="2:5" s="25" customFormat="1" ht="16.5" thickBot="1">
      <c r="B18" s="144" t="s">
        <v>859</v>
      </c>
      <c r="C18" s="145" t="e">
        <f>+C17-E17</f>
        <v>#N/A</v>
      </c>
      <c r="D18" s="146"/>
      <c r="E18" s="147"/>
    </row>
    <row r="20" spans="2:5" ht="16.5" thickBot="1"/>
    <row r="21" spans="2:5" ht="16.5" thickBot="1">
      <c r="B21" s="260" t="s">
        <v>837</v>
      </c>
      <c r="C21" s="261"/>
      <c r="D21" s="261"/>
      <c r="E21" s="262"/>
    </row>
    <row r="22" spans="2:5" ht="16.5" thickBot="1"/>
    <row r="23" spans="2:5" ht="16.5" thickBot="1">
      <c r="B23" s="280" t="s">
        <v>860</v>
      </c>
      <c r="C23" s="281"/>
      <c r="D23" s="281"/>
      <c r="E23" s="282"/>
    </row>
    <row r="24" spans="2:5" ht="16.5" thickBot="1">
      <c r="B24" s="283" t="s">
        <v>435</v>
      </c>
      <c r="C24" s="284"/>
      <c r="D24" s="283" t="s">
        <v>436</v>
      </c>
      <c r="E24" s="284"/>
    </row>
    <row r="25" spans="2:5">
      <c r="B25" s="136" t="s">
        <v>510</v>
      </c>
      <c r="C25" s="128" t="e">
        <f>VLOOKUP(607,Balance!$B$19:$G$22,5,FALSE)</f>
        <v>#N/A</v>
      </c>
      <c r="D25" s="138"/>
      <c r="E25" s="139"/>
    </row>
    <row r="26" spans="2:5">
      <c r="B26" s="135" t="s">
        <v>882</v>
      </c>
      <c r="C26" s="128" t="e">
        <f>VLOOKUP(6097,Balance!$B$19:$G$22,6,FALSE)*(-1)</f>
        <v>#N/A</v>
      </c>
      <c r="D26" s="130"/>
      <c r="E26" s="129"/>
    </row>
    <row r="27" spans="2:5" ht="16.5" thickBot="1">
      <c r="B27" s="148" t="s">
        <v>849</v>
      </c>
      <c r="C27" s="141" t="e">
        <f>SUM(C25:C26)</f>
        <v>#N/A</v>
      </c>
      <c r="D27" s="149" t="s">
        <v>850</v>
      </c>
      <c r="E27" s="143">
        <f>SUM(E25:E26)</f>
        <v>0</v>
      </c>
    </row>
    <row r="28" spans="2:5" ht="16.5" thickBot="1">
      <c r="B28" s="144" t="s">
        <v>851</v>
      </c>
      <c r="C28" s="145" t="e">
        <f>E27-C27</f>
        <v>#N/A</v>
      </c>
      <c r="D28" s="150"/>
      <c r="E28" s="147"/>
    </row>
    <row r="29" spans="2:5" ht="16.5" thickBot="1">
      <c r="B29" s="127"/>
      <c r="C29" s="127"/>
      <c r="D29" s="127"/>
      <c r="E29" s="127"/>
    </row>
    <row r="30" spans="2:5" ht="16.5" thickBot="1">
      <c r="B30" s="280" t="s">
        <v>825</v>
      </c>
      <c r="C30" s="281"/>
      <c r="D30" s="281"/>
      <c r="E30" s="282"/>
    </row>
    <row r="31" spans="2:5" ht="16.5" thickBot="1">
      <c r="B31" s="283" t="s">
        <v>852</v>
      </c>
      <c r="C31" s="284"/>
      <c r="D31" s="283" t="s">
        <v>853</v>
      </c>
      <c r="E31" s="284"/>
    </row>
    <row r="32" spans="2:5">
      <c r="B32" s="152" t="s">
        <v>854</v>
      </c>
      <c r="C32" s="153"/>
      <c r="D32" s="155" t="s">
        <v>855</v>
      </c>
      <c r="E32" s="154"/>
    </row>
    <row r="33" spans="2:5">
      <c r="B33" s="13" t="s">
        <v>856</v>
      </c>
      <c r="C33" s="128" t="e">
        <f>VLOOKUP(44566,Balance!$B$19:$G$22,5,FALSE)</f>
        <v>#N/A</v>
      </c>
      <c r="D33" s="131" t="s">
        <v>305</v>
      </c>
      <c r="E33" s="129" t="e">
        <f>VLOOKUP(401,Balance!$B$19:$G$22,6,FALSE)</f>
        <v>#N/A</v>
      </c>
    </row>
    <row r="34" spans="2:5">
      <c r="B34" s="132" t="s">
        <v>857</v>
      </c>
      <c r="C34" s="128"/>
      <c r="D34" s="131" t="s">
        <v>862</v>
      </c>
      <c r="E34" s="129"/>
    </row>
    <row r="35" spans="2:5">
      <c r="B35" s="13" t="s">
        <v>858</v>
      </c>
      <c r="C35" s="134"/>
      <c r="D35" s="133" t="s">
        <v>858</v>
      </c>
      <c r="E35" s="151"/>
    </row>
    <row r="36" spans="2:5" ht="16.5" thickBot="1">
      <c r="B36" s="140" t="s">
        <v>833</v>
      </c>
      <c r="C36" s="141" t="e">
        <f>SUM(C33:C35)</f>
        <v>#N/A</v>
      </c>
      <c r="D36" s="142" t="s">
        <v>833</v>
      </c>
      <c r="E36" s="143" t="e">
        <f>SUM(E33:E35)</f>
        <v>#N/A</v>
      </c>
    </row>
    <row r="37" spans="2:5" ht="16.5" thickBot="1">
      <c r="B37" s="144" t="s">
        <v>859</v>
      </c>
      <c r="C37" s="145" t="e">
        <f>+C36-E36</f>
        <v>#N/A</v>
      </c>
      <c r="D37" s="146"/>
      <c r="E37" s="147"/>
    </row>
  </sheetData>
  <sheetProtection sheet="1" objects="1" scenarios="1"/>
  <mergeCells count="14">
    <mergeCell ref="B30:E30"/>
    <mergeCell ref="B31:C31"/>
    <mergeCell ref="D31:E31"/>
    <mergeCell ref="B2:E2"/>
    <mergeCell ref="B21:E21"/>
    <mergeCell ref="B23:E23"/>
    <mergeCell ref="B24:C24"/>
    <mergeCell ref="D24:E24"/>
    <mergeCell ref="B4:E4"/>
    <mergeCell ref="B5:C5"/>
    <mergeCell ref="D5:E5"/>
    <mergeCell ref="B11:E11"/>
    <mergeCell ref="B12:C12"/>
    <mergeCell ref="D12:E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Factures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2011-10-22T06:11:03Z</dcterms:modified>
</cp:coreProperties>
</file>