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595" windowHeight="8445" activeTab="0"/>
  </bookViews>
  <sheets>
    <sheet name="Travail 5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<sst xmlns="http://schemas.openxmlformats.org/spreadsheetml/2006/main" count="21" uniqueCount="20">
  <si>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ETAT DES CLIENTS DOUTEUX ET INSOLVABLES AU 31/12/200N</t>
  </si>
  <si>
    <t>Clients</t>
  </si>
  <si>
    <t>SORET</t>
  </si>
  <si>
    <t>LUC</t>
  </si>
  <si>
    <t>BERGER</t>
  </si>
  <si>
    <t>MARC</t>
  </si>
  <si>
    <t>TTC</t>
  </si>
  <si>
    <t>HT</t>
  </si>
  <si>
    <t>%</t>
  </si>
  <si>
    <t>Montants</t>
  </si>
  <si>
    <t>Dépréciations nécessaires</t>
  </si>
  <si>
    <t>Créances à la fin de l'exercice</t>
  </si>
  <si>
    <t>Créances irrécouvrables</t>
  </si>
  <si>
    <t>TVA</t>
  </si>
  <si>
    <t>Ajustements</t>
  </si>
  <si>
    <t>Dotations</t>
  </si>
  <si>
    <t>Reprises</t>
  </si>
  <si>
    <t>Totaux</t>
  </si>
  <si>
    <t>Déprécia-tions existantes</t>
  </si>
  <si>
    <t>BARRAUD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</si>
</sst>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4" fontId="2" fillId="0" borderId="5" xfId="0" applyNumberFormat="1" applyFont="1" applyBorder="1" applyAlignment="1">
      <alignment/>
    </xf>
    <xf numFmtId="0" fontId="1" fillId="0" borderId="6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"/>
  <sheetViews>
    <sheetView showGridLines="0" tabSelected="1" workbookViewId="0" topLeftCell="A1">
      <selection activeCell="P1" sqref="P1"/>
    </sheetView>
  </sheetViews>
  <sheetFormatPr defaultColWidth="11.421875" defaultRowHeight="12.75"/>
  <cols>
    <col min="1" max="1" width="3.7109375" style="1" customWidth="1"/>
    <col min="2" max="2" width="11.140625" style="1" customWidth="1"/>
    <col min="3" max="4" width="10.7109375" style="1" customWidth="1"/>
    <col min="5" max="5" width="4.421875" style="1" bestFit="1" customWidth="1"/>
    <col min="6" max="11" width="10.7109375" style="1" customWidth="1"/>
    <col min="12" max="16384" width="11.421875" style="1" customWidth="1"/>
  </cols>
  <sheetData>
    <row r="1" ht="16.5" thickBot="1"/>
    <row r="2" spans="2:11" ht="15.7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3" spans="2:11" s="2" customFormat="1" ht="31.5" customHeight="1">
      <c r="B3" s="19" t="s">
        <v>1</v>
      </c>
      <c r="C3" s="14" t="s">
        <v>11</v>
      </c>
      <c r="D3" s="14"/>
      <c r="E3" s="14" t="s">
        <v>10</v>
      </c>
      <c r="F3" s="14"/>
      <c r="G3" s="14" t="s">
        <v>12</v>
      </c>
      <c r="H3" s="14"/>
      <c r="I3" s="14" t="s">
        <v>18</v>
      </c>
      <c r="J3" s="14" t="s">
        <v>14</v>
      </c>
      <c r="K3" s="15"/>
    </row>
    <row r="4" spans="2:11" s="2" customFormat="1" ht="15.75">
      <c r="B4" s="19"/>
      <c r="C4" s="3" t="s">
        <v>6</v>
      </c>
      <c r="D4" s="3" t="s">
        <v>7</v>
      </c>
      <c r="E4" s="3" t="s">
        <v>8</v>
      </c>
      <c r="F4" s="3" t="s">
        <v>9</v>
      </c>
      <c r="G4" s="3" t="s">
        <v>7</v>
      </c>
      <c r="H4" s="3" t="s">
        <v>13</v>
      </c>
      <c r="I4" s="14"/>
      <c r="J4" s="3" t="s">
        <v>15</v>
      </c>
      <c r="K4" s="4" t="s">
        <v>16</v>
      </c>
    </row>
    <row r="5" spans="2:11" s="13" customFormat="1" ht="15.75">
      <c r="B5" s="9" t="s">
        <v>2</v>
      </c>
      <c r="C5" s="10">
        <v>2372</v>
      </c>
      <c r="D5" s="10">
        <f aca="true" t="shared" si="0" ref="D5:D10">IF(C5="","",C5/1.196)</f>
        <v>1983.2775919732442</v>
      </c>
      <c r="E5" s="11">
        <v>0</v>
      </c>
      <c r="F5" s="10">
        <f aca="true" t="shared" si="1" ref="F5:F10">IF(OR(D5="",E5=""),"",D5*E5%)</f>
        <v>0</v>
      </c>
      <c r="G5" s="10">
        <v>1983.28</v>
      </c>
      <c r="H5" s="10">
        <f aca="true" t="shared" si="2" ref="H5:H10">IF(G5="","",G5*0.196)</f>
        <v>388.72288000000003</v>
      </c>
      <c r="I5" s="10">
        <v>1586.62</v>
      </c>
      <c r="J5" s="10">
        <f aca="true" t="shared" si="3" ref="J5:J10">IF(AND(F5="",I5=""),"",IF(F5&gt;I5,F5-I5,""))</f>
      </c>
      <c r="K5" s="12">
        <f aca="true" t="shared" si="4" ref="K5:K10">IF(AND(F5="",I5=""),"",IF(I5&gt;F5,I5-F5,""))</f>
        <v>1586.62</v>
      </c>
    </row>
    <row r="6" spans="2:11" s="13" customFormat="1" ht="15.75">
      <c r="B6" s="9" t="s">
        <v>3</v>
      </c>
      <c r="C6" s="10">
        <v>5337</v>
      </c>
      <c r="D6" s="10">
        <f t="shared" si="0"/>
        <v>4462.374581939799</v>
      </c>
      <c r="E6" s="11">
        <v>70</v>
      </c>
      <c r="F6" s="10">
        <f t="shared" si="1"/>
        <v>3123.662207357859</v>
      </c>
      <c r="G6" s="10"/>
      <c r="H6" s="10">
        <f t="shared" si="2"/>
      </c>
      <c r="I6" s="10">
        <v>4859.03</v>
      </c>
      <c r="J6" s="10">
        <f t="shared" si="3"/>
      </c>
      <c r="K6" s="12">
        <f t="shared" si="4"/>
        <v>1735.3677926421406</v>
      </c>
    </row>
    <row r="7" spans="2:11" s="13" customFormat="1" ht="15.75">
      <c r="B7" s="9" t="s">
        <v>4</v>
      </c>
      <c r="C7" s="10">
        <v>3558</v>
      </c>
      <c r="D7" s="10">
        <f t="shared" si="0"/>
        <v>2974.9163879598664</v>
      </c>
      <c r="E7" s="11">
        <v>30</v>
      </c>
      <c r="F7" s="10">
        <f t="shared" si="1"/>
        <v>892.4749163879599</v>
      </c>
      <c r="G7" s="10"/>
      <c r="H7" s="10">
        <f t="shared" si="2"/>
      </c>
      <c r="I7" s="10">
        <v>1487.46</v>
      </c>
      <c r="J7" s="10">
        <f t="shared" si="3"/>
      </c>
      <c r="K7" s="12">
        <f t="shared" si="4"/>
        <v>594.9850836120402</v>
      </c>
    </row>
    <row r="8" spans="2:11" s="13" customFormat="1" ht="15.75">
      <c r="B8" s="9" t="s">
        <v>5</v>
      </c>
      <c r="C8" s="10">
        <v>2965</v>
      </c>
      <c r="D8" s="10">
        <f t="shared" si="0"/>
        <v>2479.096989966555</v>
      </c>
      <c r="E8" s="11">
        <v>30</v>
      </c>
      <c r="F8" s="10">
        <f t="shared" si="1"/>
        <v>743.7290969899665</v>
      </c>
      <c r="G8" s="10"/>
      <c r="H8" s="10">
        <f t="shared" si="2"/>
      </c>
      <c r="I8" s="10"/>
      <c r="J8" s="10">
        <f t="shared" si="3"/>
        <v>743.7290969899665</v>
      </c>
      <c r="K8" s="12">
        <f t="shared" si="4"/>
      </c>
    </row>
    <row r="9" spans="2:11" s="13" customFormat="1" ht="15.75">
      <c r="B9" s="9" t="s">
        <v>19</v>
      </c>
      <c r="C9" s="10">
        <v>7709</v>
      </c>
      <c r="D9" s="10">
        <f t="shared" si="0"/>
        <v>6445.652173913044</v>
      </c>
      <c r="E9" s="11">
        <v>20</v>
      </c>
      <c r="F9" s="10">
        <f t="shared" si="1"/>
        <v>1289.130434782609</v>
      </c>
      <c r="G9" s="10"/>
      <c r="H9" s="10">
        <f t="shared" si="2"/>
      </c>
      <c r="I9" s="10"/>
      <c r="J9" s="10">
        <f t="shared" si="3"/>
        <v>1289.130434782609</v>
      </c>
      <c r="K9" s="12">
        <f t="shared" si="4"/>
      </c>
    </row>
    <row r="10" spans="2:11" s="13" customFormat="1" ht="15.75">
      <c r="B10" s="9"/>
      <c r="C10" s="10"/>
      <c r="D10" s="10">
        <f t="shared" si="0"/>
      </c>
      <c r="E10" s="11"/>
      <c r="F10" s="10">
        <f t="shared" si="1"/>
      </c>
      <c r="G10" s="10"/>
      <c r="H10" s="10">
        <f t="shared" si="2"/>
      </c>
      <c r="I10" s="10"/>
      <c r="J10" s="10">
        <f t="shared" si="3"/>
      </c>
      <c r="K10" s="12">
        <f t="shared" si="4"/>
      </c>
    </row>
    <row r="11" spans="2:11" ht="16.5" thickBot="1">
      <c r="B11" s="5" t="s">
        <v>17</v>
      </c>
      <c r="C11" s="6">
        <f>IF(OR(SUM(C5:C10)="",SUM(C5:C10)=0),"",SUM(C5:C10))</f>
        <v>21941</v>
      </c>
      <c r="D11" s="6">
        <f>IF(OR(SUM(D5:D10)="",SUM(D5:D10)=0),"",SUM(D5:D10))</f>
        <v>18345.31772575251</v>
      </c>
      <c r="E11" s="7"/>
      <c r="F11" s="6">
        <f aca="true" t="shared" si="5" ref="F11:K11">IF(OR(SUM(F5:F10)="",SUM(F5:F10)=0),"",SUM(F5:F10))</f>
        <v>6048.996655518395</v>
      </c>
      <c r="G11" s="6">
        <f t="shared" si="5"/>
        <v>1983.28</v>
      </c>
      <c r="H11" s="6">
        <f t="shared" si="5"/>
        <v>388.72288000000003</v>
      </c>
      <c r="I11" s="6">
        <f t="shared" si="5"/>
        <v>7933.11</v>
      </c>
      <c r="J11" s="6">
        <f t="shared" si="5"/>
        <v>2032.8595317725753</v>
      </c>
      <c r="K11" s="8">
        <f t="shared" si="5"/>
        <v>3916.972876254181</v>
      </c>
    </row>
  </sheetData>
  <sheetProtection sheet="1" objects="1" scenarios="1"/>
  <mergeCells count="7">
    <mergeCell ref="I3:I4"/>
    <mergeCell ref="J3:K3"/>
    <mergeCell ref="B2:K2"/>
    <mergeCell ref="B3:B4"/>
    <mergeCell ref="C3:D3"/>
    <mergeCell ref="E3:F3"/>
    <mergeCell ref="G3:H3"/>
  </mergeCells>
  <dataValidations count="5">
    <dataValidation type="whole" allowBlank="1" showInputMessage="1" showErrorMessage="1" promptTitle="Pourcentage :" prompt="Saisir le pourcentage de dépréciation de la créance (entre 0 et 100)" errorTitle="Pourcentage :" error="Saisie incorrecte !&#10;Vous devez saisir un chiffre entier compris entre 0 et 100 !" sqref="E5:E10">
      <formula1>0</formula1>
      <formula2>100</formula2>
    </dataValidation>
    <dataValidation allowBlank="1" showInputMessage="1" showErrorMessage="1" promptTitle="Clients :" prompt="Saisir les noms des clients douteux à la fin de l'exercice." sqref="B5:B10"/>
    <dataValidation type="decimal" allowBlank="1" showInputMessage="1" showErrorMessage="1" promptTitle="Créances TTC :" prompt="Saisir le montant TTC des créances douteuses à la fin de l'exercice !" sqref="C5:C10">
      <formula1>0</formula1>
      <formula2>1E+24</formula2>
    </dataValidation>
    <dataValidation type="decimal" allowBlank="1" showInputMessage="1" showErrorMessage="1" promptTitle="Créances irrécouvrables :" prompt="Saisir les montants HT des créances devenues irrécouvrables à la fin de l'exercice !" sqref="G5:G10">
      <formula1>0</formula1>
      <formula2>1E+23</formula2>
    </dataValidation>
    <dataValidation type="decimal" allowBlank="1" showInputMessage="1" showErrorMessage="1" promptTitle="Dépréciations existantes :" prompt="Saisir les montants des dépréciations existantes à la fin de l'exercice comptable !" sqref="I5:I10">
      <formula1>0</formula1>
      <formula2>1000000000000000000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2007-02-28T08:31:38Z</dcterms:created>
  <dcterms:modified xsi:type="dcterms:W3CDTF">2007-02-28T13:13:22Z</dcterms:modified>
  <cp:category/>
  <cp:version/>
  <cp:contentType/>
  <cp:contentStatus/>
</cp:coreProperties>
</file>