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Correction" sheetId="1" r:id="rId1"/>
  </sheets>
  <definedNames>
    <definedName name="Annees">'Correction'!$B$6:$B$10</definedName>
    <definedName name="Coef">'Correction'!$O$3</definedName>
    <definedName name="Compte">'Correction'!$E$2</definedName>
    <definedName name="Date">'Correction'!$U$2</definedName>
    <definedName name="Duree">'Correction'!$E$3</definedName>
    <definedName name="TD">'Correction'!$U$3</definedName>
    <definedName name="TL">'Correction'!$I$3</definedName>
    <definedName name="Valeur">'Correction'!$P$2</definedName>
    <definedName name="VNC1">'Correction'!$D$6</definedName>
    <definedName name="VNC2">'Correction'!$L$6</definedName>
    <definedName name="VNCDD">'Correction'!$D$6:$E$10</definedName>
  </definedNames>
  <calcPr fullCalcOnLoad="1"/>
</workbook>
</file>

<file path=xl/sharedStrings.xml><?xml version="1.0" encoding="utf-8"?>
<sst xmlns="http://schemas.openxmlformats.org/spreadsheetml/2006/main" count="40" uniqueCount="35">
  <si>
    <t>Années</t>
  </si>
  <si>
    <t>VNC début</t>
  </si>
  <si>
    <t>Cumuls</t>
  </si>
  <si>
    <t>VNC fin</t>
  </si>
  <si>
    <t>Amort. Dérogatoires</t>
  </si>
  <si>
    <t>Dotations</t>
  </si>
  <si>
    <t>Reprises</t>
  </si>
  <si>
    <t>Annuités</t>
  </si>
  <si>
    <t>%</t>
  </si>
  <si>
    <t>200N</t>
  </si>
  <si>
    <t>200N+1</t>
  </si>
  <si>
    <t>200N+2</t>
  </si>
  <si>
    <t>200N+3</t>
  </si>
  <si>
    <t xml:space="preserve">     Date d'achat    :</t>
  </si>
  <si>
    <t xml:space="preserve">    Désignation :</t>
  </si>
  <si>
    <t xml:space="preserve">    Taux linéaire :</t>
  </si>
  <si>
    <t>Amortissements économiques (linéaire)</t>
  </si>
  <si>
    <t>N° de compte   :</t>
  </si>
  <si>
    <t>Durée de vie    :</t>
  </si>
  <si>
    <t xml:space="preserve">  Valeur amortissable :</t>
  </si>
  <si>
    <t>Amortissements économiques (linéaire) :</t>
  </si>
  <si>
    <t>Amortissements dérogatoires :</t>
  </si>
  <si>
    <t xml:space="preserve"> </t>
  </si>
  <si>
    <t>Amortissements fiscaux (12 mois) :</t>
  </si>
  <si>
    <t>Amortissements fiscaux (sur 12 mois)</t>
  </si>
  <si>
    <t>200N+4</t>
  </si>
  <si>
    <t>Annuité N =&gt; 4 800,00 x 100 % x 4/12 = 1 600,00 €</t>
  </si>
  <si>
    <t>Annuité N+1 =&gt; 4 800,00 x 100 % x 8/12 = 3 200,00 €</t>
  </si>
  <si>
    <t>Annuités N =&gt; 4 800,00 x 25 % x 3,5/12 = 350,00 €</t>
  </si>
  <si>
    <t>Annuités N+1 à N+3 =&gt; 4 800,00 x 25 % = 1 200,00 €</t>
  </si>
  <si>
    <t>Annuités N+4 =&gt; 4 800,00 x 25 % x 8,5/12 = 850,00 €</t>
  </si>
  <si>
    <t>Dotation N =&gt; 1 600,00 - 350,00 = 1 250,00 €</t>
  </si>
  <si>
    <t xml:space="preserve">Dotations N+1 =&gt; 3 200,00 - 1 200,00 = 2 000,00 € </t>
  </si>
  <si>
    <t>Reprises N+2 et N+3 =&gt; 1 200,00 - 0,00 = 1 200 ,00 €</t>
  </si>
  <si>
    <t xml:space="preserve">Reprise N+4 =&gt; 850,00 - 0,00 = 850,00 €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</si>
</sst>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#,##0.00_ ;\-#,##0.00\ 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2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166" fontId="1" fillId="0" borderId="10" xfId="15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.140625" style="1" customWidth="1"/>
    <col min="3" max="3" width="8.57421875" style="1" customWidth="1"/>
    <col min="4" max="23" width="5.8515625" style="1" customWidth="1"/>
    <col min="24" max="16384" width="11.421875" style="1" customWidth="1"/>
  </cols>
  <sheetData>
    <row r="1" spans="4:6" ht="16.5" thickBot="1">
      <c r="D1" s="2"/>
      <c r="E1" s="2"/>
      <c r="F1" s="2"/>
    </row>
    <row r="2" spans="2:23" s="32" customFormat="1" ht="15.75">
      <c r="B2" s="30" t="s">
        <v>17</v>
      </c>
      <c r="C2" s="15"/>
      <c r="D2" s="15"/>
      <c r="E2" s="31">
        <v>2051</v>
      </c>
      <c r="F2" s="14" t="s">
        <v>14</v>
      </c>
      <c r="G2" s="15"/>
      <c r="H2" s="15"/>
      <c r="I2" s="15" t="str">
        <f>IF(E2=2051,"Logiciels","")</f>
        <v>Logiciels</v>
      </c>
      <c r="J2" s="15"/>
      <c r="K2" s="15"/>
      <c r="L2" s="16" t="s">
        <v>19</v>
      </c>
      <c r="M2" s="16"/>
      <c r="N2" s="16"/>
      <c r="O2" s="15"/>
      <c r="P2" s="41">
        <v>4800</v>
      </c>
      <c r="Q2" s="41"/>
      <c r="R2" s="16" t="s">
        <v>13</v>
      </c>
      <c r="S2" s="15"/>
      <c r="T2" s="15"/>
      <c r="U2" s="49">
        <v>39340</v>
      </c>
      <c r="V2" s="49"/>
      <c r="W2" s="17" t="s">
        <v>9</v>
      </c>
    </row>
    <row r="3" spans="2:23" s="32" customFormat="1" ht="16.5" thickBot="1">
      <c r="B3" s="33" t="s">
        <v>18</v>
      </c>
      <c r="C3" s="20"/>
      <c r="D3" s="20"/>
      <c r="E3" s="18">
        <v>4</v>
      </c>
      <c r="F3" s="19" t="s">
        <v>15</v>
      </c>
      <c r="G3" s="20"/>
      <c r="H3" s="20"/>
      <c r="I3" s="20">
        <f>IF(E3="","",100/E3)</f>
        <v>25</v>
      </c>
      <c r="J3" s="20" t="s">
        <v>8</v>
      </c>
      <c r="K3" s="20"/>
      <c r="L3" s="21"/>
      <c r="M3" s="21"/>
      <c r="N3" s="20"/>
      <c r="O3" s="18"/>
      <c r="P3" s="20"/>
      <c r="Q3" s="20"/>
      <c r="R3" s="21"/>
      <c r="S3" s="20"/>
      <c r="T3" s="20"/>
      <c r="U3" s="50"/>
      <c r="V3" s="50"/>
      <c r="W3" s="22"/>
    </row>
    <row r="4" spans="2:23" ht="15.75">
      <c r="B4" s="59" t="s">
        <v>0</v>
      </c>
      <c r="C4" s="60"/>
      <c r="D4" s="51" t="s">
        <v>24</v>
      </c>
      <c r="E4" s="58"/>
      <c r="F4" s="58"/>
      <c r="G4" s="58"/>
      <c r="H4" s="58"/>
      <c r="I4" s="58"/>
      <c r="J4" s="58"/>
      <c r="K4" s="58"/>
      <c r="L4" s="46" t="s">
        <v>16</v>
      </c>
      <c r="M4" s="47"/>
      <c r="N4" s="47"/>
      <c r="O4" s="47"/>
      <c r="P4" s="47"/>
      <c r="Q4" s="47"/>
      <c r="R4" s="47"/>
      <c r="S4" s="51"/>
      <c r="T4" s="46" t="s">
        <v>4</v>
      </c>
      <c r="U4" s="47"/>
      <c r="V4" s="47"/>
      <c r="W4" s="48"/>
    </row>
    <row r="5" spans="2:23" s="3" customFormat="1" ht="15.75">
      <c r="B5" s="61"/>
      <c r="C5" s="62"/>
      <c r="D5" s="52" t="s">
        <v>1</v>
      </c>
      <c r="E5" s="57"/>
      <c r="F5" s="42" t="s">
        <v>7</v>
      </c>
      <c r="G5" s="43"/>
      <c r="H5" s="66" t="s">
        <v>2</v>
      </c>
      <c r="I5" s="66"/>
      <c r="J5" s="57" t="s">
        <v>3</v>
      </c>
      <c r="K5" s="57"/>
      <c r="L5" s="44" t="s">
        <v>1</v>
      </c>
      <c r="M5" s="52"/>
      <c r="N5" s="42" t="s">
        <v>7</v>
      </c>
      <c r="O5" s="43"/>
      <c r="P5" s="44" t="s">
        <v>2</v>
      </c>
      <c r="Q5" s="52"/>
      <c r="R5" s="44" t="s">
        <v>3</v>
      </c>
      <c r="S5" s="52"/>
      <c r="T5" s="42" t="s">
        <v>5</v>
      </c>
      <c r="U5" s="43"/>
      <c r="V5" s="44" t="s">
        <v>6</v>
      </c>
      <c r="W5" s="45"/>
    </row>
    <row r="6" spans="2:23" ht="15.75">
      <c r="B6" s="26">
        <v>1</v>
      </c>
      <c r="C6" s="9" t="s">
        <v>9</v>
      </c>
      <c r="D6" s="54">
        <f>IF(Valeur="","",Valeur)</f>
        <v>4800</v>
      </c>
      <c r="E6" s="54"/>
      <c r="F6" s="37">
        <f>IF(OR(Compte="",Valeur="",Date="",Duree=""),"",Valeur*4/12)</f>
        <v>1600</v>
      </c>
      <c r="G6" s="39"/>
      <c r="H6" s="54">
        <f>IF(F6="","",F6)</f>
        <v>1600</v>
      </c>
      <c r="I6" s="39"/>
      <c r="J6" s="54">
        <f>IF(OR(D6="",F6=""),"",D6-F6)</f>
        <v>3200</v>
      </c>
      <c r="K6" s="39"/>
      <c r="L6" s="37">
        <f>IF(Valeur="","",Valeur)</f>
        <v>4800</v>
      </c>
      <c r="M6" s="54"/>
      <c r="N6" s="37">
        <f>IF(OR(Compte="",Valeur="",Date="",Duree=""),"",VNC2*TL%*3.5/12)</f>
        <v>350</v>
      </c>
      <c r="O6" s="39"/>
      <c r="P6" s="54">
        <f>IF(N6="","",N6)</f>
        <v>350</v>
      </c>
      <c r="Q6" s="39"/>
      <c r="R6" s="54">
        <f>IF(OR(L6="",N6=""),"",L6-N6)</f>
        <v>4450</v>
      </c>
      <c r="S6" s="54"/>
      <c r="T6" s="37">
        <f>IF(OR(Compte="",Valeur="",Date="",Duree=""),"",IF(F6&gt;N6,F6-N6,""))</f>
        <v>1250</v>
      </c>
      <c r="U6" s="39"/>
      <c r="V6" s="37">
        <f>IF(OR(Compte="",Valeur="",Date="",Duree=""),"",IF(N6&gt;F6,N6-F6,""))</f>
      </c>
      <c r="W6" s="38"/>
    </row>
    <row r="7" spans="2:23" ht="15.75">
      <c r="B7" s="27">
        <v>2</v>
      </c>
      <c r="C7" s="10" t="s">
        <v>10</v>
      </c>
      <c r="D7" s="36">
        <f>IF(VNC1="","",J6)</f>
        <v>3200</v>
      </c>
      <c r="E7" s="36"/>
      <c r="F7" s="34">
        <f>IF(OR(Compte="",Valeur="",Date="",Duree=""),"",Valeur*8/12)</f>
        <v>3200</v>
      </c>
      <c r="G7" s="35"/>
      <c r="H7" s="36">
        <f>IF(F7="","",H6+F7)</f>
        <v>4800</v>
      </c>
      <c r="I7" s="35"/>
      <c r="J7" s="36">
        <f>IF(H7="","",J6-F7)</f>
        <v>0</v>
      </c>
      <c r="K7" s="35"/>
      <c r="L7" s="34">
        <f>IF(R6="","",R6)</f>
        <v>4450</v>
      </c>
      <c r="M7" s="36"/>
      <c r="N7" s="34">
        <f>IF(OR(Compte="",Valeur="",Date="",Duree=""),"",VNC2*TL%)</f>
        <v>1200</v>
      </c>
      <c r="O7" s="35"/>
      <c r="P7" s="36">
        <f>IF(N7="","",P6+N7)</f>
        <v>1550</v>
      </c>
      <c r="Q7" s="35"/>
      <c r="R7" s="36">
        <f>IF(OR(L7="",N7=""),"",L7-N7)</f>
        <v>3250</v>
      </c>
      <c r="S7" s="36"/>
      <c r="T7" s="34">
        <f>IF(OR(Compte="",Valeur="",Date="",Duree=""),"",IF(F7&gt;N7,F7-N7,""))</f>
        <v>2000</v>
      </c>
      <c r="U7" s="35"/>
      <c r="V7" s="34">
        <f>IF(OR(Compte="",Valeur="",Date="",Duree=""),"",IF(N7&gt;F7,N7-F7,""))</f>
      </c>
      <c r="W7" s="40"/>
    </row>
    <row r="8" spans="2:23" ht="15.75">
      <c r="B8" s="27">
        <v>3</v>
      </c>
      <c r="C8" s="10" t="s">
        <v>11</v>
      </c>
      <c r="D8" s="36"/>
      <c r="E8" s="36"/>
      <c r="F8" s="34"/>
      <c r="G8" s="35"/>
      <c r="H8" s="36"/>
      <c r="I8" s="35"/>
      <c r="J8" s="36"/>
      <c r="K8" s="35"/>
      <c r="L8" s="34">
        <f>IF(R7="","",R7)</f>
        <v>3250</v>
      </c>
      <c r="M8" s="36"/>
      <c r="N8" s="34">
        <f>IF(OR(Compte="",Valeur="",Date="",Duree=""),"",VNC2*TL%)</f>
        <v>1200</v>
      </c>
      <c r="O8" s="35"/>
      <c r="P8" s="36">
        <f>IF(N8="","",P7+N8)</f>
        <v>2750</v>
      </c>
      <c r="Q8" s="35"/>
      <c r="R8" s="36">
        <f>IF(OR(L8="",N8=""),"",L8-N8)</f>
        <v>2050</v>
      </c>
      <c r="S8" s="36"/>
      <c r="T8" s="34">
        <f>IF(OR(Compte="",Valeur="",Date="",Duree=""),"",IF(F8&gt;N8,F8-N8,""))</f>
      </c>
      <c r="U8" s="35"/>
      <c r="V8" s="34">
        <f>IF(OR(Compte="",Valeur="",Date="",Duree=""),"",IF(N8&gt;F8,N8-F8,""))</f>
        <v>1200</v>
      </c>
      <c r="W8" s="40"/>
    </row>
    <row r="9" spans="2:23" ht="15.75">
      <c r="B9" s="27">
        <v>4</v>
      </c>
      <c r="C9" s="10" t="s">
        <v>12</v>
      </c>
      <c r="D9" s="36"/>
      <c r="E9" s="36"/>
      <c r="F9" s="34"/>
      <c r="G9" s="35"/>
      <c r="H9" s="36"/>
      <c r="I9" s="35"/>
      <c r="J9" s="36"/>
      <c r="K9" s="35"/>
      <c r="L9" s="34">
        <f>IF(R8="","",R8)</f>
        <v>2050</v>
      </c>
      <c r="M9" s="36"/>
      <c r="N9" s="34">
        <f>IF(OR(Compte="",Valeur="",Date="",Duree=""),"",VNC2*TL%)</f>
        <v>1200</v>
      </c>
      <c r="O9" s="35"/>
      <c r="P9" s="36">
        <f>IF(N9="","",P8+N9)</f>
        <v>3950</v>
      </c>
      <c r="Q9" s="35"/>
      <c r="R9" s="36">
        <f>IF(OR(L9="",N9=""),"",L9-N9)</f>
        <v>850</v>
      </c>
      <c r="S9" s="36"/>
      <c r="T9" s="34">
        <f>IF(OR(Compte="",Valeur="",Date="",Duree=""),"",IF(F9&gt;N9,F9-N9,""))</f>
      </c>
      <c r="U9" s="35"/>
      <c r="V9" s="34">
        <f>IF(OR(Compte="",Valeur="",Date="",Duree=""),"",IF(N9&gt;F9,N9-F9,""))</f>
        <v>1200</v>
      </c>
      <c r="W9" s="40"/>
    </row>
    <row r="10" spans="2:23" ht="15.75">
      <c r="B10" s="28">
        <v>5</v>
      </c>
      <c r="C10" s="11" t="s">
        <v>25</v>
      </c>
      <c r="D10" s="53"/>
      <c r="E10" s="53"/>
      <c r="F10" s="55"/>
      <c r="G10" s="56"/>
      <c r="H10" s="53"/>
      <c r="I10" s="56"/>
      <c r="J10" s="53"/>
      <c r="K10" s="56"/>
      <c r="L10" s="34">
        <f>IF(R9="","",R9)</f>
        <v>850</v>
      </c>
      <c r="M10" s="36"/>
      <c r="N10" s="55">
        <f>IF(OR(Compte="",Valeur="",Date="",Duree=""),"",VNC2*TL%*8.5/12)</f>
        <v>850</v>
      </c>
      <c r="O10" s="56"/>
      <c r="P10" s="36">
        <f>IF(N10="","",P9+N10)</f>
        <v>4800</v>
      </c>
      <c r="Q10" s="35"/>
      <c r="R10" s="36">
        <f>IF(OR(L10="",N10=""),"",L10-N10)</f>
        <v>0</v>
      </c>
      <c r="S10" s="36"/>
      <c r="T10" s="34">
        <f>IF(OR(Compte="",Valeur="",Date="",Duree=""),"",IF(F10&gt;N10,F10-N10,""))</f>
      </c>
      <c r="U10" s="35"/>
      <c r="V10" s="34">
        <f>IF(OR(Compte="",Valeur="",Date="",Duree=""),"",IF(N10&gt;F10,N10-F10,""))</f>
        <v>850</v>
      </c>
      <c r="W10" s="40"/>
    </row>
    <row r="11" spans="2:23" ht="16.5" thickBot="1">
      <c r="B11" s="12"/>
      <c r="C11" s="13"/>
      <c r="D11" s="8"/>
      <c r="E11" s="29"/>
      <c r="F11" s="67">
        <f>IF(SUM(F6:G10)=0,"",SUM(F6:G10))</f>
        <v>4800</v>
      </c>
      <c r="G11" s="68"/>
      <c r="H11" s="7"/>
      <c r="I11" s="8"/>
      <c r="J11" s="8"/>
      <c r="K11" s="8"/>
      <c r="L11" s="4"/>
      <c r="M11" s="5"/>
      <c r="N11" s="67">
        <f>IF(SUM(N6:O10)=0,"",SUM(N6:O10))</f>
        <v>4800</v>
      </c>
      <c r="O11" s="68"/>
      <c r="P11" s="6"/>
      <c r="Q11" s="4"/>
      <c r="R11" s="4"/>
      <c r="S11" s="4"/>
      <c r="T11" s="63">
        <f>IF(SUM(T6:U10)=0,"",SUM(T6:U10))</f>
        <v>3250</v>
      </c>
      <c r="U11" s="65"/>
      <c r="V11" s="63">
        <f>IF(SUM(V6:W10)=0,"",SUM(V6:W10))</f>
        <v>3250</v>
      </c>
      <c r="W11" s="64"/>
    </row>
    <row r="13" spans="2:3" ht="15.75">
      <c r="B13" s="24" t="s">
        <v>23</v>
      </c>
      <c r="C13" s="24"/>
    </row>
    <row r="14" spans="2:3" ht="15.75">
      <c r="B14" s="24"/>
      <c r="C14" s="25" t="s">
        <v>26</v>
      </c>
    </row>
    <row r="15" spans="2:3" ht="15.75">
      <c r="B15" s="24"/>
      <c r="C15" s="25" t="s">
        <v>27</v>
      </c>
    </row>
    <row r="16" spans="2:3" ht="15.75">
      <c r="B16" s="24"/>
      <c r="C16" s="24"/>
    </row>
    <row r="17" spans="2:3" ht="15.75">
      <c r="B17" s="24" t="s">
        <v>20</v>
      </c>
      <c r="C17" s="24"/>
    </row>
    <row r="18" spans="2:3" ht="15.75">
      <c r="B18" s="24"/>
      <c r="C18" s="25" t="s">
        <v>28</v>
      </c>
    </row>
    <row r="19" spans="2:3" ht="15.75">
      <c r="B19" s="24"/>
      <c r="C19" s="25" t="s">
        <v>29</v>
      </c>
    </row>
    <row r="20" spans="2:3" ht="15.75">
      <c r="B20" s="24"/>
      <c r="C20" s="25" t="s">
        <v>30</v>
      </c>
    </row>
    <row r="21" spans="2:3" ht="15.75">
      <c r="B21" s="24"/>
      <c r="C21" s="24"/>
    </row>
    <row r="22" spans="2:3" ht="15.75">
      <c r="B22" s="24" t="s">
        <v>21</v>
      </c>
      <c r="C22" s="24"/>
    </row>
    <row r="23" spans="2:3" ht="15.75">
      <c r="B23" s="24"/>
      <c r="C23" s="25" t="s">
        <v>31</v>
      </c>
    </row>
    <row r="24" spans="2:3" ht="15.75">
      <c r="B24" s="24"/>
      <c r="C24" s="25" t="s">
        <v>32</v>
      </c>
    </row>
    <row r="25" spans="2:3" ht="15.75">
      <c r="B25" s="24"/>
      <c r="C25" s="25" t="s">
        <v>33</v>
      </c>
    </row>
    <row r="26" spans="2:3" ht="15.75">
      <c r="B26" s="24"/>
      <c r="C26" s="25" t="s">
        <v>34</v>
      </c>
    </row>
    <row r="27" spans="2:3" ht="15.75">
      <c r="B27" s="24"/>
      <c r="C27" s="25"/>
    </row>
    <row r="28" ht="15.75">
      <c r="B28" s="23" t="s">
        <v>22</v>
      </c>
    </row>
  </sheetData>
  <sheetProtection sheet="1" objects="1" scenarios="1"/>
  <mergeCells count="71">
    <mergeCell ref="B4:C5"/>
    <mergeCell ref="V11:W11"/>
    <mergeCell ref="T11:U11"/>
    <mergeCell ref="H5:I5"/>
    <mergeCell ref="J5:K5"/>
    <mergeCell ref="F7:G7"/>
    <mergeCell ref="F6:G6"/>
    <mergeCell ref="F11:G11"/>
    <mergeCell ref="N11:O11"/>
    <mergeCell ref="H10:I10"/>
    <mergeCell ref="L7:M7"/>
    <mergeCell ref="J8:K8"/>
    <mergeCell ref="F10:G10"/>
    <mergeCell ref="F8:G8"/>
    <mergeCell ref="J7:K7"/>
    <mergeCell ref="H8:I8"/>
    <mergeCell ref="L10:M10"/>
    <mergeCell ref="J10:K10"/>
    <mergeCell ref="L8:M8"/>
    <mergeCell ref="L9:M9"/>
    <mergeCell ref="P5:Q5"/>
    <mergeCell ref="P6:Q6"/>
    <mergeCell ref="R10:S10"/>
    <mergeCell ref="R8:S8"/>
    <mergeCell ref="R7:S7"/>
    <mergeCell ref="P10:Q10"/>
    <mergeCell ref="P8:Q8"/>
    <mergeCell ref="P7:Q7"/>
    <mergeCell ref="D5:E5"/>
    <mergeCell ref="D4:K4"/>
    <mergeCell ref="D6:E6"/>
    <mergeCell ref="F5:G5"/>
    <mergeCell ref="J6:K6"/>
    <mergeCell ref="H6:I6"/>
    <mergeCell ref="D10:E10"/>
    <mergeCell ref="D8:E8"/>
    <mergeCell ref="D7:E7"/>
    <mergeCell ref="R6:S6"/>
    <mergeCell ref="N6:O6"/>
    <mergeCell ref="L6:M6"/>
    <mergeCell ref="N10:O10"/>
    <mergeCell ref="N8:O8"/>
    <mergeCell ref="N7:O7"/>
    <mergeCell ref="H7:I7"/>
    <mergeCell ref="P2:Q2"/>
    <mergeCell ref="T5:U5"/>
    <mergeCell ref="V5:W5"/>
    <mergeCell ref="T4:W4"/>
    <mergeCell ref="U2:V2"/>
    <mergeCell ref="U3:V3"/>
    <mergeCell ref="L4:S4"/>
    <mergeCell ref="R5:S5"/>
    <mergeCell ref="L5:M5"/>
    <mergeCell ref="N5:O5"/>
    <mergeCell ref="V6:W6"/>
    <mergeCell ref="T10:U10"/>
    <mergeCell ref="T8:U8"/>
    <mergeCell ref="T7:U7"/>
    <mergeCell ref="T6:U6"/>
    <mergeCell ref="V10:W10"/>
    <mergeCell ref="V8:W8"/>
    <mergeCell ref="V7:W7"/>
    <mergeCell ref="V9:W9"/>
    <mergeCell ref="D9:E9"/>
    <mergeCell ref="F9:G9"/>
    <mergeCell ref="H9:I9"/>
    <mergeCell ref="J9:K9"/>
    <mergeCell ref="N9:O9"/>
    <mergeCell ref="P9:Q9"/>
    <mergeCell ref="R9:S9"/>
    <mergeCell ref="T9:U9"/>
  </mergeCells>
  <dataValidations count="5">
    <dataValidation type="decimal" operator="equal" allowBlank="1" showInputMessage="1" showErrorMessage="1" promptTitle="Coefficient :" prompt="Saisir le coefficient fiscal permettant de calculer le taux d'amortissement dégressif." errorTitle="Coefficient :" error="Le coefficient saisi n'est pas le bon !&#10;Veuillez saisir le coefficient correct !" sqref="O3">
      <formula1>1.25</formula1>
    </dataValidation>
    <dataValidation type="whole" operator="equal" allowBlank="1" showInputMessage="1" showErrorMessage="1" promptTitle="Durée de vie :" prompt="Saisir la durée de vie prévue du bien à amortir." errorTitle="Durée de vie :" error="La durée siaise n'est pas la bonne !&#10;Veuillez saisir la durée de vie correcte !" sqref="E3">
      <formula1>4</formula1>
    </dataValidation>
    <dataValidation type="whole" operator="equal" allowBlank="1" showInputMessage="1" showErrorMessage="1" promptTitle="N° de compte :" prompt="Saisir un compte d'immobilisation à 4 chiffres." errorTitle="N° de compte :" error="Le numéro de compte saisi n'est pas le bon !&#10;Veuillez saisir le numéro de compte correct !" sqref="E2">
      <formula1>2051</formula1>
    </dataValidation>
    <dataValidation type="whole" operator="equal" allowBlank="1" showInputMessage="1" showErrorMessage="1" promptTitle="Valeur amortissable :" prompt="Saisir la base d'amortissement du bien." errorTitle="Valeur amortissable :" error="La valeur saisie n'est pas la bonne !&#10;Veuillez saisir la valeur correcte !" sqref="P2:Q2">
      <formula1>4800</formula1>
    </dataValidation>
    <dataValidation type="date" operator="equal" allowBlank="1" showInputMessage="1" showErrorMessage="1" promptTitle="Date d'achat :" prompt="Saisir la date d'acquisition du bien à amortir au format jj/mm." errorTitle="Date d'achat :" error="La date saisie n'est pas la bonne !&#10;Veuillez saisir la date correcte !" sqref="U2:V2">
      <formula1>39340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2007-02-07T18:24:31Z</dcterms:created>
  <dcterms:modified xsi:type="dcterms:W3CDTF">2007-02-25T08:26:13Z</dcterms:modified>
  <cp:category/>
  <cp:version/>
  <cp:contentType/>
  <cp:contentStatus/>
</cp:coreProperties>
</file>