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8" sheetId="1" r:id="rId1"/>
    <sheet name="Plan comptable" sheetId="2" state="hidden" r:id="rId2"/>
  </sheets>
  <definedNames>
    <definedName name="Comptes">'Plan comptable'!$A:$B</definedName>
    <definedName name="_xlnm.Print_Area" localSheetId="0">'Travail 8'!#REF!</definedName>
  </definedNames>
  <calcPr fullCalcOnLoad="1"/>
</workbook>
</file>

<file path=xl/sharedStrings.xml><?xml version="1.0" encoding="utf-8"?>
<sst xmlns="http://schemas.openxmlformats.org/spreadsheetml/2006/main" count="1013" uniqueCount="913">
  <si>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</si>
  <si>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</si>
  <si>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</si>
  <si>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</si>
  <si>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</si>
  <si>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</si>
  <si>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</si>
  <si>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</si>
  <si>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</si>
  <si>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</si>
  <si>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</si>
  <si>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</si>
  <si>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</si>
  <si>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</si>
  <si>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</si>
  <si>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</si>
  <si>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</si>
  <si>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</si>
  <si>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</si>
  <si>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</si>
  <si>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</si>
  <si>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</si>
  <si>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</si>
  <si>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</si>
  <si>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</si>
  <si>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</si>
  <si>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</si>
  <si>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</si>
  <si>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</si>
  <si>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</si>
  <si>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</si>
  <si>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</si>
  <si>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</si>
  <si>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</si>
  <si>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</si>
  <si>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</si>
  <si>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</si>
  <si>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</si>
  <si>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</si>
  <si>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</si>
  <si>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</si>
  <si>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</si>
  <si>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</si>
  <si>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</si>
  <si>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</si>
  <si>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</si>
  <si>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</si>
  <si>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</si>
  <si>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</si>
  <si>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</si>
  <si>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</si>
  <si>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</si>
  <si>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</si>
  <si>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</si>
  <si>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</si>
  <si>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</si>
  <si>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</si>
  <si>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</si>
  <si>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</si>
  <si>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</si>
  <si>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</si>
  <si>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</si>
  <si>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</si>
  <si>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</si>
  <si>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</si>
  <si>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</si>
  <si>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</si>
  <si>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</si>
  <si>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</si>
  <si>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</si>
  <si>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</si>
  <si>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</si>
  <si>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</si>
  <si>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</si>
  <si>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</si>
  <si>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</si>
  <si>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</si>
  <si>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</si>
  <si>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</si>
  <si>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</si>
  <si>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</si>
  <si>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</si>
  <si>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</si>
  <si>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</si>
  <si>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</si>
  <si>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</si>
  <si>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</si>
  <si>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</si>
  <si>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</si>
  <si>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</si>
  <si>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</si>
  <si>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</si>
  <si>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</si>
  <si>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</si>
  <si>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</si>
  <si>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</si>
  <si>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</si>
  <si>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</si>
  <si>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</si>
  <si>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</si>
  <si>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</si>
  <si>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</si>
  <si>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</si>
  <si>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</si>
  <si>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</si>
  <si>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</si>
  <si>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</si>
  <si>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</si>
  <si>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</si>
  <si>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</si>
  <si>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</si>
  <si>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</si>
  <si>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</si>
  <si>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</si>
  <si>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</si>
  <si>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</si>
  <si>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</si>
  <si>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</si>
  <si>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</si>
  <si>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</si>
  <si>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</si>
  <si>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</si>
  <si>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</si>
  <si>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</si>
  <si>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</si>
  <si>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</si>
  <si>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</si>
  <si>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</si>
  <si>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</si>
  <si>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</si>
  <si>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</si>
  <si>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</si>
  <si>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</si>
  <si>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</si>
  <si>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</si>
  <si>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</si>
  <si>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</si>
  <si>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</si>
  <si>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</si>
  <si>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</si>
  <si>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</si>
  <si>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</si>
  <si>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</si>
  <si>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</si>
  <si>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</si>
  <si>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</si>
  <si>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</si>
  <si>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</si>
  <si>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</si>
  <si>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</si>
  <si>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</si>
  <si>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</si>
  <si>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</si>
  <si>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</si>
  <si>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</si>
  <si>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</si>
  <si>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</si>
  <si>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</si>
  <si>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</si>
  <si>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</si>
  <si>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</si>
  <si>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</si>
  <si>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</si>
  <si>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</si>
  <si>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</si>
  <si>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</si>
  <si>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</si>
  <si>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</si>
  <si>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</si>
  <si>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</si>
  <si>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</si>
  <si>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</si>
  <si>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</si>
  <si>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</si>
  <si>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</si>
  <si>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</si>
  <si>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</si>
  <si>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</si>
  <si>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</si>
  <si>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</si>
  <si>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</si>
  <si>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</si>
  <si>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</si>
  <si>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</si>
  <si>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</si>
  <si>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</si>
  <si>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</si>
  <si>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</si>
  <si>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</si>
  <si>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</si>
  <si>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</si>
  <si>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</si>
  <si>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</si>
  <si>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</si>
  <si>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</si>
  <si>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</si>
  <si>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</si>
  <si>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</si>
  <si>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</si>
  <si>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</si>
  <si>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</si>
  <si>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</si>
  <si>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</si>
  <si>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</si>
  <si>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</si>
  <si>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</si>
  <si>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</si>
  <si>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</si>
  <si>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</si>
  <si>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</si>
  <si>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</si>
  <si>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</si>
  <si>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</si>
  <si>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</si>
  <si>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</si>
  <si>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</si>
  <si>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</si>
  <si>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</si>
  <si>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</si>
  <si>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</si>
  <si>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</si>
  <si>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</si>
  <si>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</si>
  <si>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</si>
  <si>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</si>
  <si>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</si>
  <si>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</si>
  <si>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</si>
  <si>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</si>
  <si>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</si>
  <si>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</si>
  <si>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</si>
  <si>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</si>
  <si>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</si>
  <si>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</si>
  <si>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</si>
  <si>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</si>
  <si>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</si>
  <si>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</si>
  <si>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</si>
  <si>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</si>
  <si>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</si>
  <si>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</si>
  <si>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</si>
  <si>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</si>
  <si>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</si>
  <si>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</si>
  <si>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</si>
  <si>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</si>
  <si>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</si>
  <si>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</si>
  <si>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</si>
  <si>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</si>
  <si>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</si>
  <si>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</si>
  <si>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</si>
  <si>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</si>
  <si>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</si>
  <si>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</si>
  <si>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</si>
  <si>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</si>
  <si>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</si>
  <si>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</si>
  <si>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</si>
  <si>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</si>
  <si>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</si>
  <si>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</si>
  <si>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</si>
  <si>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</si>
  <si>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</si>
  <si>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</si>
  <si>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</si>
  <si>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</si>
  <si>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</si>
  <si>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</si>
  <si>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</si>
  <si>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</si>
  <si>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</si>
  <si>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</si>
  <si>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</si>
  <si>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</si>
  <si>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</si>
  <si>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</si>
  <si>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</si>
  <si>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</si>
  <si>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</si>
  <si>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</si>
  <si>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</si>
  <si>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</si>
  <si>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</si>
  <si>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</si>
  <si>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</si>
  <si>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</si>
  <si>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</si>
  <si>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</si>
  <si>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</si>
  <si>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</si>
  <si>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</si>
  <si>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</si>
  <si>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</si>
  <si>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</si>
  <si>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</si>
  <si>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</si>
  <si>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</si>
  <si>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</si>
  <si>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</si>
  <si>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</si>
  <si>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</si>
  <si>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</si>
  <si>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</si>
  <si>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</si>
  <si>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</si>
  <si>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</si>
  <si>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</si>
  <si>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</si>
  <si>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</si>
  <si>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</si>
  <si>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</si>
  <si>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</si>
  <si>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</si>
  <si>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</si>
  <si>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</si>
  <si>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</si>
  <si>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</si>
  <si>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</si>
  <si>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</si>
  <si>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</si>
  <si>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</si>
  <si>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</si>
  <si>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</si>
  <si>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</si>
  <si>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</si>
  <si>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</si>
  <si>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</si>
  <si>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</si>
  <si>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</si>
  <si>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</si>
  <si>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</si>
  <si>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</si>
  <si>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</si>
  <si>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</si>
  <si>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</si>
  <si>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</si>
  <si>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</si>
  <si>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</si>
  <si>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</si>
  <si>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</si>
  <si>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</si>
  <si>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</si>
  <si>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</si>
  <si>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</si>
  <si>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</si>
  <si>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</si>
  <si>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</si>
  <si>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</si>
  <si>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</si>
  <si>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</si>
  <si>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</si>
  <si>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</si>
  <si>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</si>
  <si>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</si>
  <si>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</si>
  <si>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</si>
  <si>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</si>
  <si>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</si>
  <si>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</si>
  <si>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</si>
  <si>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</si>
  <si>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</si>
  <si>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</si>
  <si>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</si>
  <si>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</si>
  <si>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</si>
  <si>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</si>
  <si>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</si>
  <si>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</si>
  <si>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</si>
  <si>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</si>
  <si>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</si>
  <si>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</si>
  <si>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</si>
  <si>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</si>
  <si>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</si>
  <si>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</si>
  <si>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</si>
  <si>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</si>
  <si>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</si>
  <si>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</si>
  <si>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</si>
  <si>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</si>
  <si>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</si>
  <si>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</si>
  <si>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</si>
  <si>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</si>
  <si>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</si>
  <si>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</si>
  <si>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</si>
  <si>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</si>
  <si>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</si>
  <si>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</si>
  <si>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</si>
  <si>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</si>
  <si>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</si>
  <si>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</si>
  <si>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</si>
  <si>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</si>
  <si>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</si>
  <si>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</si>
  <si>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</si>
  <si>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</si>
  <si>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</si>
  <si>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</si>
  <si>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</si>
  <si>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</si>
  <si>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</si>
  <si>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</si>
  <si>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</si>
  <si>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</si>
  <si>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</si>
  <si>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</si>
  <si>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</si>
  <si>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</si>
  <si>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</si>
  <si>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</si>
  <si>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</si>
  <si>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</si>
  <si>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</si>
  <si>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</si>
  <si>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</si>
  <si>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</si>
  <si>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</si>
  <si>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</si>
  <si>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</si>
  <si>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</si>
  <si>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</si>
  <si>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</si>
  <si>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</si>
  <si>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</si>
  <si>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</si>
  <si>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</si>
  <si>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</si>
  <si>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</si>
  <si>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</si>
  <si>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</si>
  <si>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</si>
  <si>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</si>
  <si>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</si>
  <si>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</si>
  <si>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</si>
  <si>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</si>
  <si>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</si>
  <si>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</si>
  <si>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</si>
  <si>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</si>
  <si>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</si>
  <si>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</si>
  <si>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</si>
  <si>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</si>
  <si>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</si>
  <si>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</si>
  <si>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</si>
  <si>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</si>
  <si>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</si>
  <si>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</si>
  <si>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</si>
  <si>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</si>
  <si>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</si>
  <si>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</si>
  <si>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</si>
  <si>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</si>
  <si>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</si>
  <si>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</si>
  <si>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</si>
  <si>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</si>
  <si>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</si>
  <si>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</si>
  <si>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</si>
  <si>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</si>
  <si>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</si>
  <si>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</si>
  <si>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</si>
  <si>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</si>
  <si>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</si>
  <si>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</si>
  <si>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</si>
  <si>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</si>
  <si>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</si>
  <si>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</si>
  <si>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</si>
  <si>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</si>
  <si>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</si>
  <si>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</si>
  <si>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</si>
  <si>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</si>
  <si>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</si>
  <si>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</si>
  <si>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</si>
  <si>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</si>
  <si>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</si>
  <si>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</si>
  <si>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</si>
  <si>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</si>
  <si>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</si>
  <si>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</si>
  <si>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</si>
  <si>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</si>
  <si>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</si>
  <si>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</si>
  <si>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</si>
  <si>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</si>
  <si>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</si>
  <si>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</si>
  <si>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</si>
  <si>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</si>
  <si>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</si>
  <si>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</si>
  <si>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</si>
  <si>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</si>
  <si>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</si>
  <si>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</si>
  <si>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</si>
  <si>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</si>
  <si>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</si>
  <si>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</si>
  <si>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</si>
  <si>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</si>
  <si>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</si>
  <si>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</si>
  <si>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</si>
  <si>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</si>
  <si>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</si>
  <si>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</si>
  <si>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</si>
  <si>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</si>
  <si>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</si>
  <si>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</si>
  <si>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</si>
  <si>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</si>
  <si>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</si>
  <si>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</si>
  <si>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</si>
  <si>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</si>
  <si>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</si>
  <si>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</si>
  <si>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</si>
  <si>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</si>
  <si>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</si>
  <si>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</si>
  <si>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</si>
  <si>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</si>
  <si>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</si>
  <si>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</si>
  <si>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</si>
  <si>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</si>
  <si>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</si>
  <si>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</si>
  <si>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</si>
  <si>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</si>
  <si>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</si>
  <si>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</si>
  <si>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</si>
  <si>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</si>
  <si>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</si>
  <si>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</si>
  <si>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</si>
  <si>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</si>
  <si>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</si>
  <si>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</si>
  <si>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</si>
  <si>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</si>
  <si>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</si>
  <si>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</si>
  <si>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</si>
  <si>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</si>
  <si>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</si>
  <si>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</si>
  <si>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</si>
  <si>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</si>
  <si>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</si>
  <si>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</si>
  <si>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</si>
  <si>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</si>
  <si>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</si>
  <si>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</si>
  <si>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</si>
  <si>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</si>
  <si>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</si>
  <si>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</si>
  <si>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</si>
  <si>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</si>
  <si>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</si>
  <si>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</si>
  <si>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</si>
  <si>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</si>
  <si>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</si>
  <si>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</si>
  <si>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</si>
  <si>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</si>
  <si>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</si>
  <si>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</si>
  <si>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</si>
  <si>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</si>
  <si>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</si>
  <si>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</si>
  <si>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</si>
  <si>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</si>
  <si>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</si>
  <si>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</si>
  <si>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</si>
  <si>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</si>
  <si>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</si>
  <si>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</si>
  <si>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</si>
  <si>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</si>
  <si>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</si>
  <si>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</si>
  <si>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</si>
  <si>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</si>
  <si>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</si>
  <si>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</si>
  <si>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</si>
  <si>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</si>
  <si>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</si>
  <si>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</si>
  <si>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</si>
  <si>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</si>
  <si>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</si>
  <si>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</si>
  <si>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</si>
  <si>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</si>
  <si>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</si>
  <si>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</si>
  <si>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</si>
  <si>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</si>
  <si>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</si>
  <si>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</si>
  <si>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</si>
  <si>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</si>
  <si>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</si>
  <si>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</si>
  <si>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</si>
  <si>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</si>
  <si>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</si>
  <si>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</si>
  <si>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</si>
  <si>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</si>
  <si>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</si>
  <si>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</si>
  <si>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</si>
  <si>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</si>
  <si>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</si>
  <si>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</si>
  <si>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</si>
  <si>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</si>
  <si>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</si>
  <si>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</si>
  <si>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</si>
  <si>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</si>
  <si>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</si>
  <si>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</si>
  <si>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</si>
  <si>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</si>
  <si>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</si>
  <si>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</si>
  <si>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</si>
  <si>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</si>
  <si>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</si>
  <si>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</si>
  <si>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</si>
  <si>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</si>
  <si>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</si>
  <si>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</si>
  <si>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</si>
  <si>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</si>
  <si>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</si>
  <si>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</si>
  <si>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</si>
  <si>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</si>
  <si>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</si>
  <si>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</si>
  <si>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</si>
  <si>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</si>
  <si>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</si>
  <si>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</si>
  <si>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</si>
  <si>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</si>
  <si>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</si>
  <si>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</si>
  <si>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</si>
  <si>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</si>
  <si>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</si>
  <si>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</si>
  <si>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</si>
  <si>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</si>
  <si>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</si>
  <si>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</si>
  <si>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</si>
  <si>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</si>
  <si>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</si>
  <si>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</si>
  <si>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</si>
  <si>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</si>
  <si>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</si>
  <si>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</si>
  <si>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</si>
  <si>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</si>
  <si>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</si>
  <si>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</si>
  <si>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</si>
  <si>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</si>
  <si>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</si>
  <si>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</si>
  <si>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</si>
  <si>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</si>
  <si>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</si>
  <si>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</si>
  <si>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</si>
  <si>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</si>
  <si>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</si>
  <si>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</si>
  <si>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</si>
  <si>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</si>
  <si>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</si>
  <si>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</si>
  <si>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</si>
  <si>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</si>
  <si>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</si>
  <si>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</si>
  <si>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</si>
  <si>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</si>
  <si>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</si>
  <si>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</si>
  <si>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</si>
  <si>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</si>
  <si>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</si>
  <si>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</si>
  <si>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</si>
  <si>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</si>
  <si>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</si>
  <si>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</si>
  <si>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</si>
  <si>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</si>
  <si>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</si>
  <si>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</si>
  <si>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</si>
  <si>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</si>
  <si>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</si>
  <si>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</si>
  <si>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</si>
  <si>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</si>
  <si>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</si>
  <si>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</si>
  <si>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</si>
  <si>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</si>
  <si>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</si>
  <si>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</si>
  <si>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</si>
  <si>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</si>
  <si>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</si>
  <si>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</si>
  <si>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</si>
  <si>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</si>
  <si>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</si>
  <si>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</si>
  <si>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</si>
  <si>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</si>
  <si>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</si>
  <si>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</si>
  <si>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</si>
  <si>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</si>
  <si>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</si>
  <si>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</si>
  <si>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</si>
  <si>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</si>
  <si>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</si>
  <si>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</si>
  <si>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</si>
  <si>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</si>
  <si>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</si>
  <si>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</si>
  <si>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</si>
  <si>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</si>
  <si>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</si>
  <si>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</si>
  <si>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</si>
  <si>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</si>
  <si>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</si>
  <si>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</si>
  <si>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</si>
  <si>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</si>
  <si>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</si>
  <si>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</si>
  <si>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</si>
  <si>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</si>
  <si>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</si>
  <si>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</si>
  <si>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</si>
  <si>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</si>
  <si>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</si>
  <si>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</si>
  <si>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</si>
  <si>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</si>
  <si>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</si>
  <si>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</si>
  <si>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</si>
  <si>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</si>
  <si>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</si>
  <si>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</si>
  <si>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</si>
  <si>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</si>
  <si>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</si>
  <si>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</si>
  <si>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</si>
  <si>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</si>
  <si>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</si>
  <si>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</si>
  <si>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</si>
  <si>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</si>
  <si>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</si>
  <si>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</si>
  <si>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</si>
  <si>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</si>
  <si>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</si>
  <si>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</si>
  <si>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</si>
  <si>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</si>
  <si>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</si>
  <si>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</si>
  <si>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</si>
  <si>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</si>
  <si>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</si>
  <si>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</si>
  <si>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</si>
  <si>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</si>
  <si>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</si>
  <si>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</si>
  <si>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</si>
  <si>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</si>
  <si>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</si>
  <si>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</si>
  <si>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</si>
  <si>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</si>
  <si>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</si>
  <si>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</si>
  <si>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</si>
  <si>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</si>
  <si>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</si>
  <si>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</si>
  <si>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</si>
  <si>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</si>
  <si>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</si>
  <si>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</si>
  <si>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</si>
  <si>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</si>
  <si>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</si>
  <si>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</si>
  <si>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</si>
  <si>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</si>
  <si>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</si>
  <si>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</si>
  <si>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</si>
  <si>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</si>
  <si>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</si>
  <si>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</si>
  <si>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</si>
  <si>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</si>
  <si>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</si>
  <si>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</si>
  <si>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</si>
  <si>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</si>
  <si>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</si>
  <si>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</si>
  <si>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</si>
  <si>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</si>
  <si>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</si>
  <si>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</si>
  <si>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</si>
  <si>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</si>
  <si>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</si>
  <si>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</si>
  <si>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</si>
  <si>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</si>
  <si>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</si>
  <si>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</si>
  <si>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</si>
  <si>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</si>
  <si>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</si>
  <si>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</si>
  <si>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</si>
  <si>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</si>
  <si>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</si>
  <si>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</si>
  <si>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</si>
  <si>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</si>
  <si>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</si>
  <si>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</si>
  <si>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</si>
  <si>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</si>
  <si>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</si>
  <si>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</si>
  <si>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</si>
  <si>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</si>
  <si>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</si>
  <si>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</si>
  <si>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</si>
  <si>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</si>
  <si>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</si>
  <si>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Résultat de fusion</t>
  </si>
  <si>
    <t>Remise des titres de la Société A</t>
  </si>
  <si>
    <t>Bordereau de saisie - Société SB - Journal Unique - Année 200N</t>
  </si>
  <si>
    <t>Réalisation des apports à la société SA</t>
  </si>
  <si>
    <t>Société SA - Compte de fusion</t>
  </si>
  <si>
    <t>VMP - Actions Société 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</si>
</sst>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Q1" sqref="Q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909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39417</v>
      </c>
      <c r="C4" s="100">
        <v>4671</v>
      </c>
      <c r="D4" s="92" t="str">
        <f aca="true" t="shared" si="0" ref="D4:D11">IF(C4="","",VLOOKUP(C4,Comptes,2,FALSE))</f>
        <v>Société SA - Compte de fusion</v>
      </c>
      <c r="E4" s="93" t="s">
        <v>910</v>
      </c>
      <c r="F4" s="101">
        <v>1800000</v>
      </c>
      <c r="G4" s="102"/>
      <c r="H4" s="103"/>
    </row>
    <row r="5" spans="2:8" s="85" customFormat="1" ht="15.75">
      <c r="B5" s="91" t="s">
        <v>234</v>
      </c>
      <c r="C5" s="104">
        <v>774</v>
      </c>
      <c r="D5" s="83" t="str">
        <f t="shared" si="0"/>
        <v>Produits exceptionnels sur opérations de fusion</v>
      </c>
      <c r="E5" s="94"/>
      <c r="F5" s="105"/>
      <c r="G5" s="106">
        <v>1800000</v>
      </c>
      <c r="H5" s="103"/>
    </row>
    <row r="6" spans="2:8" s="85" customFormat="1" ht="15.75">
      <c r="B6" s="99">
        <v>39417</v>
      </c>
      <c r="C6" s="100">
        <v>674</v>
      </c>
      <c r="D6" s="92" t="str">
        <f t="shared" si="0"/>
        <v>Valeurs comptables des éléments d'actif apportés</v>
      </c>
      <c r="E6" s="93" t="s">
        <v>904</v>
      </c>
      <c r="F6" s="101">
        <v>1130000</v>
      </c>
      <c r="G6" s="102"/>
      <c r="H6" s="103"/>
    </row>
    <row r="7" spans="2:8" s="85" customFormat="1" ht="15.75">
      <c r="B7" s="91" t="s">
        <v>234</v>
      </c>
      <c r="C7" s="104">
        <v>28154</v>
      </c>
      <c r="D7" s="83" t="str">
        <f t="shared" si="0"/>
        <v>Amortissements du matériel industriel</v>
      </c>
      <c r="E7" s="94"/>
      <c r="F7" s="105">
        <v>300000</v>
      </c>
      <c r="G7" s="106"/>
      <c r="H7" s="103"/>
    </row>
    <row r="8" spans="2:8" s="85" customFormat="1" ht="15.75">
      <c r="B8" s="91"/>
      <c r="C8" s="104">
        <v>401</v>
      </c>
      <c r="D8" s="83" t="str">
        <f t="shared" si="0"/>
        <v>Fournisseurs</v>
      </c>
      <c r="E8" s="94"/>
      <c r="F8" s="105">
        <v>300000</v>
      </c>
      <c r="G8" s="106"/>
      <c r="H8" s="103"/>
    </row>
    <row r="9" spans="2:8" s="85" customFormat="1" ht="15.75">
      <c r="B9" s="91"/>
      <c r="C9" s="104">
        <v>467</v>
      </c>
      <c r="D9" s="83" t="str">
        <f t="shared" si="0"/>
        <v>Autres comptes débiteurs ou créditeurs</v>
      </c>
      <c r="E9" s="94"/>
      <c r="F9" s="105">
        <v>50000</v>
      </c>
      <c r="G9" s="106"/>
      <c r="H9" s="103"/>
    </row>
    <row r="10" spans="2:8" s="85" customFormat="1" ht="15.75">
      <c r="B10" s="91"/>
      <c r="C10" s="104">
        <v>207</v>
      </c>
      <c r="D10" s="83" t="str">
        <f t="shared" si="0"/>
        <v>Fonds commercial</v>
      </c>
      <c r="E10" s="94"/>
      <c r="F10" s="105"/>
      <c r="G10" s="106">
        <v>500000</v>
      </c>
      <c r="H10" s="103"/>
    </row>
    <row r="11" spans="2:8" s="85" customFormat="1" ht="15.75">
      <c r="B11" s="91"/>
      <c r="C11" s="104">
        <v>2154</v>
      </c>
      <c r="D11" s="83" t="str">
        <f t="shared" si="0"/>
        <v>Matériel industriel</v>
      </c>
      <c r="E11" s="94"/>
      <c r="F11" s="105"/>
      <c r="G11" s="106">
        <v>800000</v>
      </c>
      <c r="H11" s="103"/>
    </row>
    <row r="12" spans="2:8" s="85" customFormat="1" ht="15.75">
      <c r="B12" s="91"/>
      <c r="C12" s="104">
        <v>370</v>
      </c>
      <c r="D12" s="83" t="str">
        <f aca="true" t="shared" si="1" ref="D12:D21">IF(C12="","",VLOOKUP(C12,Comptes,2,FALSE))</f>
        <v>Stocks de marchandises</v>
      </c>
      <c r="E12" s="94"/>
      <c r="F12" s="105"/>
      <c r="G12" s="106">
        <v>100000</v>
      </c>
      <c r="H12" s="103"/>
    </row>
    <row r="13" spans="2:8" s="85" customFormat="1" ht="15.75">
      <c r="B13" s="91"/>
      <c r="C13" s="104">
        <v>411</v>
      </c>
      <c r="D13" s="83" t="str">
        <f t="shared" si="1"/>
        <v>Clients</v>
      </c>
      <c r="E13" s="94"/>
      <c r="F13" s="105"/>
      <c r="G13" s="106">
        <v>360000</v>
      </c>
      <c r="H13" s="103"/>
    </row>
    <row r="14" spans="2:8" s="85" customFormat="1" ht="15.75">
      <c r="B14" s="91"/>
      <c r="C14" s="104">
        <v>512</v>
      </c>
      <c r="D14" s="83" t="str">
        <f t="shared" si="1"/>
        <v>Banques</v>
      </c>
      <c r="E14" s="95"/>
      <c r="F14" s="105"/>
      <c r="G14" s="106">
        <v>20000</v>
      </c>
      <c r="H14" s="103"/>
    </row>
    <row r="15" spans="2:8" s="85" customFormat="1" ht="15.75" customHeight="1">
      <c r="B15" s="99">
        <v>39417</v>
      </c>
      <c r="C15" s="100">
        <v>397</v>
      </c>
      <c r="D15" s="92" t="str">
        <f t="shared" si="1"/>
        <v>Dépréciation des stocks de marchandises</v>
      </c>
      <c r="E15" s="93" t="s">
        <v>905</v>
      </c>
      <c r="F15" s="101">
        <v>10000</v>
      </c>
      <c r="G15" s="102"/>
      <c r="H15" s="103"/>
    </row>
    <row r="16" spans="2:8" s="85" customFormat="1" ht="15.75">
      <c r="B16" s="91" t="s">
        <v>234</v>
      </c>
      <c r="C16" s="104">
        <v>491</v>
      </c>
      <c r="D16" s="83" t="str">
        <f t="shared" si="1"/>
        <v>Dépréciations des comptes de clients</v>
      </c>
      <c r="E16" s="94"/>
      <c r="F16" s="105">
        <v>70000</v>
      </c>
      <c r="G16" s="106"/>
      <c r="H16" s="103"/>
    </row>
    <row r="17" spans="2:8" s="85" customFormat="1" ht="15.75">
      <c r="B17" s="74"/>
      <c r="C17" s="107">
        <v>7817</v>
      </c>
      <c r="D17" s="82" t="str">
        <f t="shared" si="1"/>
        <v>Reprises sur dépréciations des actifs circulants</v>
      </c>
      <c r="E17" s="95"/>
      <c r="F17" s="108"/>
      <c r="G17" s="109">
        <v>80000</v>
      </c>
      <c r="H17" s="103"/>
    </row>
    <row r="18" spans="2:8" s="85" customFormat="1" ht="15.75" customHeight="1">
      <c r="B18" s="99">
        <v>39417</v>
      </c>
      <c r="C18" s="100">
        <v>774</v>
      </c>
      <c r="D18" s="92" t="str">
        <f>IF(C18="","",VLOOKUP(C18,Comptes,2,FALSE))</f>
        <v>Produits exceptionnels sur opérations de fusion</v>
      </c>
      <c r="E18" s="93" t="s">
        <v>906</v>
      </c>
      <c r="F18" s="101">
        <v>1800000</v>
      </c>
      <c r="G18" s="102"/>
      <c r="H18" s="103"/>
    </row>
    <row r="19" spans="2:8" s="85" customFormat="1" ht="15.75">
      <c r="B19" s="91" t="s">
        <v>234</v>
      </c>
      <c r="C19" s="104">
        <v>7817</v>
      </c>
      <c r="D19" s="83" t="str">
        <f>IF(C19="","",VLOOKUP(C19,Comptes,2,FALSE))</f>
        <v>Reprises sur dépréciations des actifs circulants</v>
      </c>
      <c r="E19" s="94"/>
      <c r="F19" s="105">
        <v>80000</v>
      </c>
      <c r="G19" s="106"/>
      <c r="H19" s="103"/>
    </row>
    <row r="20" spans="2:8" s="85" customFormat="1" ht="15.75">
      <c r="B20" s="91"/>
      <c r="C20" s="104">
        <v>674</v>
      </c>
      <c r="D20" s="83" t="str">
        <f t="shared" si="1"/>
        <v>Valeurs comptables des éléments d'actif apportés</v>
      </c>
      <c r="E20" s="94"/>
      <c r="F20" s="105"/>
      <c r="G20" s="106">
        <v>1130000</v>
      </c>
      <c r="H20" s="103"/>
    </row>
    <row r="21" spans="2:8" s="85" customFormat="1" ht="15.75">
      <c r="B21" s="91"/>
      <c r="C21" s="104">
        <v>124</v>
      </c>
      <c r="D21" s="83" t="str">
        <f t="shared" si="1"/>
        <v>Résultat de fusion</v>
      </c>
      <c r="E21" s="95"/>
      <c r="F21" s="105"/>
      <c r="G21" s="106">
        <v>750000</v>
      </c>
      <c r="H21" s="103"/>
    </row>
    <row r="22" spans="2:8" s="85" customFormat="1" ht="15.75" customHeight="1">
      <c r="B22" s="99">
        <v>39417</v>
      </c>
      <c r="C22" s="100">
        <v>5031</v>
      </c>
      <c r="D22" s="92" t="str">
        <f>IF(C22="","",VLOOKUP(C22,Comptes,2,FALSE))</f>
        <v>VMP - Actions Société SA</v>
      </c>
      <c r="E22" s="93" t="s">
        <v>908</v>
      </c>
      <c r="F22" s="101">
        <v>900000</v>
      </c>
      <c r="G22" s="102"/>
      <c r="H22" s="103"/>
    </row>
    <row r="23" spans="2:8" s="85" customFormat="1" ht="15.75">
      <c r="B23" s="74" t="s">
        <v>234</v>
      </c>
      <c r="C23" s="107">
        <v>4671</v>
      </c>
      <c r="D23" s="82" t="str">
        <f>IF(C23="","",VLOOKUP(C23,Comptes,2,FALSE))</f>
        <v>Société SA - Compte de fusion</v>
      </c>
      <c r="E23" s="95"/>
      <c r="F23" s="108"/>
      <c r="G23" s="109">
        <v>900000</v>
      </c>
      <c r="H23" s="103"/>
    </row>
    <row r="24" spans="2:8" ht="16.5" thickBot="1">
      <c r="B24" s="75"/>
      <c r="C24" s="76"/>
      <c r="D24" s="77"/>
      <c r="E24" s="73" t="s">
        <v>859</v>
      </c>
      <c r="F24" s="78">
        <f>SUM(F4:F23)</f>
        <v>6440000</v>
      </c>
      <c r="G24" s="79">
        <f>SUM(G4:G23)</f>
        <v>6440000</v>
      </c>
      <c r="H24" s="42">
        <f>IF(F24=G24,"","Ecriture non éqilibrée !!!")</f>
      </c>
    </row>
  </sheetData>
  <sheetProtection sheet="1"/>
  <mergeCells count="6">
    <mergeCell ref="E18:E21"/>
    <mergeCell ref="E22:E23"/>
    <mergeCell ref="E6:E14"/>
    <mergeCell ref="B2:G2"/>
    <mergeCell ref="E4:E5"/>
    <mergeCell ref="E15:E1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5 B4 B18 B2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4">
      <selection activeCell="B533" sqref="B53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907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899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911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912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903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902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2007-07-25T08:48:43Z</dcterms:modified>
  <cp:category/>
  <cp:version/>
  <cp:contentType/>
  <cp:contentStatus/>
</cp:coreProperties>
</file>