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Correction" sheetId="2" r:id="rId2"/>
  </sheets>
  <definedNames>
    <definedName name="Comptes">'Plan comptable'!$A:$B</definedName>
  </definedNames>
  <calcPr fullCalcOnLoad="1"/>
</workbook>
</file>

<file path=xl/comments2.xml><?xml version="1.0" encoding="utf-8"?>
<comments xmlns="http://schemas.openxmlformats.org/spreadsheetml/2006/main">
  <authors>
    <author>Carlos JANUARIO</author>
  </authors>
  <commentList>
    <comment ref="G15" authorId="0">
      <text>
        <r>
          <rPr>
            <b/>
            <sz val="10"/>
            <rFont val="Times New Roman"/>
            <family val="1"/>
          </rPr>
          <t>Nombre d’actions de capital  : 125 500 / 125.50 =1 000 actions.
Augmentation capital : 50 € x 1 000 = 50 000 €.
Prime d’émission : (125.50 – 50 ) x 1 000 actions = 75 500 €.
Capital après émission d’actions nouvelles : 101 000 x 50 = 5 050 000 €.</t>
        </r>
      </text>
    </comment>
    <comment ref="H14" authorId="0">
      <text>
        <r>
          <rPr>
            <b/>
            <sz val="10"/>
            <rFont val="Times New Roman"/>
            <family val="1"/>
          </rPr>
          <t>Prélèvements sociaux : 12 %.</t>
        </r>
      </text>
    </comment>
    <comment ref="G18" authorId="0">
      <text>
        <r>
          <rPr>
            <b/>
            <sz val="10"/>
            <rFont val="Times New Roman"/>
            <family val="1"/>
          </rPr>
          <t>1 000 x 130 = 130 000 €.</t>
        </r>
      </text>
    </comment>
    <comment ref="G20" authorId="0">
      <text>
        <r>
          <rPr>
            <b/>
            <sz val="10"/>
            <rFont val="Times New Roman"/>
            <family val="1"/>
          </rPr>
          <t>2 000 x 19,6 % = 392 €</t>
        </r>
      </text>
    </comment>
    <comment ref="G23" authorId="0">
      <text>
        <r>
          <rPr>
            <b/>
            <sz val="10"/>
            <rFont val="Times New Roman"/>
            <family val="1"/>
          </rPr>
          <t>(130 - 125,50) x 1 000 = 4 500 €.</t>
        </r>
      </text>
    </comment>
    <comment ref="D35" authorId="0">
      <text>
        <r>
          <rPr>
            <b/>
            <sz val="10"/>
            <rFont val="Times New Roman"/>
            <family val="1"/>
          </rPr>
          <t>ou 1662 "Fonds de participation"
ou 4247 "Plan d'Epargne Entreprise"</t>
        </r>
      </text>
    </comment>
    <comment ref="D36" authorId="0">
      <text>
        <r>
          <rPr>
            <b/>
            <sz val="10"/>
            <rFont val="Times New Roman"/>
            <family val="1"/>
          </rPr>
          <t>ou 421 "Personnel - Rémunérations dues"</t>
        </r>
      </text>
    </comment>
  </commentList>
</comments>
</file>

<file path=xl/sharedStrings.xml><?xml version="1.0" encoding="utf-8"?>
<sst xmlns="http://schemas.openxmlformats.org/spreadsheetml/2006/main" count="1038" uniqueCount="853">
  <si>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</si>
  <si>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</si>
  <si>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</si>
  <si>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</si>
  <si>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</si>
  <si>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</si>
  <si>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</si>
  <si>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</si>
  <si>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</si>
  <si>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</si>
  <si>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</si>
  <si>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</si>
  <si>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</si>
  <si>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</si>
  <si>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</si>
  <si>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</si>
  <si>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</si>
  <si>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</si>
  <si>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</si>
  <si>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</si>
  <si>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</si>
  <si>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</si>
  <si>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</si>
  <si>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</si>
  <si>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</si>
  <si>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</si>
  <si>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</si>
  <si>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</si>
  <si>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</si>
  <si>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</si>
  <si>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</si>
  <si>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</si>
  <si>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</si>
  <si>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</si>
  <si>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</si>
  <si>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</si>
  <si>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</si>
  <si>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</si>
  <si>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</si>
  <si>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</si>
  <si>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</si>
  <si>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</si>
  <si>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</si>
  <si>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</si>
  <si>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</si>
  <si>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</si>
  <si>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</si>
  <si>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</si>
  <si>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</si>
  <si>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</si>
  <si>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</si>
  <si>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</si>
  <si>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</si>
  <si>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</si>
  <si>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</si>
  <si>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</si>
  <si>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</si>
  <si>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</si>
  <si>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</si>
  <si>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</si>
  <si>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</si>
  <si>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</si>
  <si>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</si>
  <si>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</si>
  <si>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</si>
  <si>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</si>
  <si>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</si>
  <si>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</si>
  <si>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</si>
  <si>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</si>
  <si>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</si>
  <si>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</si>
  <si>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</si>
  <si>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</si>
  <si>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</si>
  <si>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</si>
  <si>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</si>
  <si>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</si>
  <si>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</si>
  <si>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</si>
  <si>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</si>
  <si>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</si>
  <si>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</si>
  <si>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</si>
  <si>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</si>
  <si>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</si>
  <si>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</si>
  <si>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</si>
  <si>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</si>
  <si>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</si>
  <si>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</si>
  <si>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</si>
  <si>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</si>
  <si>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</si>
  <si>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</si>
  <si>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</si>
  <si>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</si>
  <si>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</si>
  <si>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</si>
  <si>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</si>
  <si>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</si>
  <si>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</si>
  <si>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</si>
  <si>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</si>
  <si>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</si>
  <si>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</si>
  <si>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</si>
  <si>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</si>
  <si>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</si>
  <si>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</si>
  <si>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</si>
  <si>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</si>
  <si>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</si>
  <si>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</si>
  <si>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</si>
  <si>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</si>
  <si>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</si>
  <si>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</si>
  <si>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</si>
  <si>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</si>
  <si>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</si>
  <si>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</si>
  <si>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</si>
  <si>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</si>
  <si>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</si>
  <si>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</si>
  <si>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</si>
  <si>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</si>
  <si>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</si>
  <si>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</si>
  <si>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</si>
  <si>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</si>
  <si>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</si>
  <si>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</si>
  <si>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</si>
  <si>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</si>
  <si>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</si>
  <si>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</si>
  <si>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</si>
  <si>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</si>
  <si>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</si>
  <si>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</si>
  <si>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</si>
  <si>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</si>
  <si>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</si>
  <si>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</si>
  <si>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</si>
  <si>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</si>
  <si>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</si>
  <si>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</si>
  <si>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</si>
  <si>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</si>
  <si>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</si>
  <si>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</si>
  <si>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</si>
  <si>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</si>
  <si>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</si>
  <si>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</si>
  <si>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</si>
  <si>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</si>
  <si>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</si>
  <si>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</si>
  <si>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</si>
  <si>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</si>
  <si>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</si>
  <si>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</si>
  <si>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</si>
  <si>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</si>
  <si>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</si>
  <si>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</si>
  <si>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</si>
  <si>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</si>
  <si>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</si>
  <si>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</si>
  <si>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</si>
  <si>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</si>
  <si>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</si>
  <si>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</si>
  <si>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</si>
  <si>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</si>
  <si>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</si>
  <si>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</si>
  <si>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</si>
  <si>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</si>
  <si>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</si>
  <si>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</si>
  <si>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</si>
  <si>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</si>
  <si>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</si>
  <si>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</si>
  <si>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</si>
  <si>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</si>
  <si>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</si>
  <si>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</si>
  <si>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</si>
  <si>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</si>
  <si>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</si>
  <si>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</si>
  <si>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</si>
  <si>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</si>
  <si>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</si>
  <si>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</si>
  <si>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</si>
  <si>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</si>
  <si>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</si>
  <si>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</si>
  <si>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</si>
  <si>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</si>
  <si>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</si>
  <si>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</si>
  <si>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</si>
  <si>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</si>
  <si>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</si>
  <si>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</si>
  <si>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</si>
  <si>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</si>
  <si>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</si>
  <si>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</si>
  <si>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</si>
  <si>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</si>
  <si>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</si>
  <si>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</si>
  <si>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</si>
  <si>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</si>
  <si>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</si>
  <si>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</si>
  <si>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</si>
  <si>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</si>
  <si>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</si>
  <si>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</si>
  <si>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</si>
  <si>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</si>
  <si>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</si>
  <si>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</si>
  <si>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</si>
  <si>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</si>
  <si>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</si>
  <si>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</si>
  <si>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</si>
  <si>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</si>
  <si>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</si>
  <si>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</si>
  <si>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</si>
  <si>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</si>
  <si>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</si>
  <si>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</si>
  <si>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</si>
  <si>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</si>
  <si>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</si>
  <si>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</si>
  <si>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</si>
  <si>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</si>
  <si>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</si>
  <si>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</si>
  <si>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</si>
  <si>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</si>
  <si>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</si>
  <si>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</si>
  <si>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</si>
  <si>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</si>
  <si>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</si>
  <si>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</si>
  <si>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</si>
  <si>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</si>
  <si>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</si>
  <si>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</si>
  <si>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</si>
  <si>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</si>
  <si>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</si>
  <si>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</si>
  <si>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</si>
  <si>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</si>
  <si>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</si>
  <si>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</si>
  <si>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</si>
  <si>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</si>
  <si>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</si>
  <si>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</si>
  <si>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</si>
  <si>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</si>
  <si>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</si>
  <si>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</si>
  <si>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</si>
  <si>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</si>
  <si>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</si>
  <si>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</si>
  <si>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</si>
  <si>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</si>
  <si>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</si>
  <si>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</si>
  <si>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</si>
  <si>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</si>
  <si>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</si>
  <si>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</si>
  <si>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</si>
  <si>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</si>
  <si>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</si>
  <si>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</si>
  <si>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</si>
  <si>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</si>
  <si>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</si>
  <si>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</si>
  <si>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</si>
  <si>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</si>
  <si>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</si>
  <si>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</si>
  <si>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</si>
  <si>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</si>
  <si>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</si>
  <si>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</si>
  <si>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</si>
  <si>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</si>
  <si>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</si>
  <si>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</si>
  <si>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</si>
  <si>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</si>
  <si>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</si>
  <si>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</si>
  <si>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</si>
  <si>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</si>
  <si>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</si>
  <si>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</si>
  <si>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</si>
  <si>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</si>
  <si>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</si>
  <si>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</si>
  <si>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</si>
  <si>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</si>
  <si>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</si>
  <si>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</si>
  <si>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</si>
  <si>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</si>
  <si>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</si>
  <si>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</si>
  <si>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</si>
  <si>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</si>
  <si>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</si>
  <si>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</si>
  <si>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</si>
  <si>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</si>
  <si>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</si>
  <si>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</si>
  <si>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</si>
  <si>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</si>
  <si>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</si>
  <si>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</si>
  <si>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</si>
  <si>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</si>
  <si>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</si>
  <si>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</si>
  <si>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</si>
  <si>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</si>
  <si>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</si>
  <si>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</si>
  <si>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</si>
  <si>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</si>
  <si>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</si>
  <si>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</si>
  <si>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</si>
  <si>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</si>
  <si>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</si>
  <si>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</si>
  <si>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</si>
  <si>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</si>
  <si>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</si>
  <si>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</si>
  <si>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</si>
  <si>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</si>
  <si>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</si>
  <si>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</si>
  <si>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</si>
  <si>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</si>
  <si>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</si>
  <si>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</si>
  <si>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</si>
  <si>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</si>
  <si>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</si>
  <si>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</si>
  <si>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</si>
  <si>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</si>
  <si>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</si>
  <si>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</si>
  <si>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</si>
  <si>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</si>
  <si>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</si>
  <si>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</si>
  <si>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</si>
  <si>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</si>
  <si>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</si>
  <si>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</si>
  <si>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</si>
  <si>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</si>
  <si>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</si>
  <si>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</si>
  <si>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</si>
  <si>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</si>
  <si>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</si>
  <si>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</si>
  <si>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</si>
  <si>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</si>
  <si>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</si>
  <si>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</si>
  <si>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</si>
  <si>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</si>
  <si>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</si>
  <si>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</si>
  <si>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</si>
  <si>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</si>
  <si>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</si>
  <si>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</si>
  <si>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</si>
  <si>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</si>
  <si>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</si>
  <si>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</si>
  <si>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</si>
  <si>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</si>
  <si>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</si>
  <si>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</si>
  <si>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</si>
  <si>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</si>
  <si>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</si>
  <si>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</si>
  <si>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</si>
  <si>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</si>
  <si>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</si>
  <si>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</si>
  <si>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</si>
  <si>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</si>
  <si>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</si>
  <si>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</si>
  <si>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</si>
  <si>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</si>
  <si>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</si>
  <si>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</si>
  <si>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</si>
  <si>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</si>
  <si>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</si>
  <si>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</si>
  <si>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</si>
  <si>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</si>
  <si>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</si>
  <si>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</si>
  <si>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</si>
  <si>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</si>
  <si>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</si>
  <si>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</si>
  <si>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</si>
  <si>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</si>
  <si>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</si>
  <si>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</si>
  <si>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</si>
  <si>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</si>
  <si>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</si>
  <si>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</si>
  <si>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</si>
  <si>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</si>
  <si>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</si>
  <si>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</si>
  <si>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</si>
  <si>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</si>
  <si>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</si>
  <si>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</si>
  <si>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</si>
  <si>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</si>
  <si>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</si>
  <si>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</si>
  <si>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</si>
  <si>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</si>
  <si>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</si>
  <si>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</si>
  <si>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</si>
  <si>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</si>
  <si>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</si>
  <si>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</si>
  <si>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</si>
  <si>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</si>
  <si>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</si>
  <si>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</si>
  <si>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</si>
  <si>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</si>
  <si>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</si>
  <si>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</si>
  <si>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</si>
  <si>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</si>
  <si>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</si>
  <si>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</si>
  <si>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</si>
  <si>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</si>
  <si>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</si>
  <si>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</si>
  <si>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</si>
  <si>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</si>
  <si>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</si>
  <si>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</si>
  <si>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</si>
  <si>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</si>
  <si>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</si>
  <si>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</si>
  <si>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</si>
  <si>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</si>
  <si>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</si>
  <si>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</si>
  <si>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</si>
  <si>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</si>
  <si>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</si>
  <si>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</si>
  <si>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</si>
  <si>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</si>
  <si>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</si>
  <si>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</si>
  <si>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</si>
  <si>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</si>
  <si>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</si>
  <si>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</si>
  <si>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</si>
  <si>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</si>
  <si>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</si>
  <si>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</si>
  <si>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</si>
  <si>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</si>
  <si>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</si>
  <si>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</si>
  <si>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</si>
  <si>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</si>
  <si>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</si>
  <si>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</si>
  <si>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</si>
  <si>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</si>
  <si>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</si>
  <si>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</si>
  <si>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</si>
  <si>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</si>
  <si>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</si>
  <si>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</si>
  <si>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</si>
  <si>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</si>
  <si>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</si>
  <si>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</si>
  <si>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</si>
  <si>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</si>
  <si>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</si>
  <si>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</si>
  <si>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</si>
  <si>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</si>
  <si>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</si>
  <si>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</si>
  <si>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</si>
  <si>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</si>
  <si>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</si>
  <si>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</si>
  <si>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</si>
  <si>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</si>
  <si>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</si>
  <si>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</si>
  <si>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</si>
  <si>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</si>
  <si>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</si>
  <si>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</si>
  <si>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</si>
  <si>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</si>
  <si>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</si>
  <si>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</si>
  <si>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</si>
  <si>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</si>
  <si>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</si>
  <si>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</si>
  <si>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</si>
  <si>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</si>
  <si>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</si>
  <si>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</si>
  <si>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</si>
  <si>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</si>
  <si>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</si>
  <si>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</si>
  <si>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</si>
  <si>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</si>
  <si>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</si>
  <si>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</si>
  <si>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</si>
  <si>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</si>
  <si>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</si>
  <si>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</si>
  <si>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</si>
  <si>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</si>
  <si>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</si>
  <si>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</si>
  <si>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</si>
  <si>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</si>
  <si>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</si>
  <si>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</si>
  <si>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</si>
  <si>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</si>
  <si>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</si>
  <si>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</si>
  <si>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</si>
  <si>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</si>
  <si>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</si>
  <si>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</si>
  <si>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</si>
  <si>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</si>
  <si>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</si>
  <si>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</si>
  <si>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</si>
  <si>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</si>
  <si>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</si>
  <si>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</si>
  <si>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</si>
  <si>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</si>
  <si>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</si>
  <si>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</si>
  <si>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</si>
  <si>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</si>
  <si>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</si>
  <si>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</si>
  <si>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</si>
  <si>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</si>
  <si>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</si>
  <si>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</si>
  <si>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</si>
  <si>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</si>
  <si>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</si>
  <si>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</si>
  <si>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</si>
  <si>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</si>
  <si>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</si>
  <si>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</si>
  <si>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</si>
  <si>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</si>
  <si>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</si>
  <si>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</si>
  <si>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</si>
  <si>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</si>
  <si>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</si>
  <si>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</si>
  <si>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</si>
  <si>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</si>
  <si>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</si>
  <si>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</si>
  <si>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</si>
  <si>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</si>
  <si>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</si>
  <si>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</si>
  <si>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</si>
  <si>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</si>
  <si>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</si>
  <si>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</si>
  <si>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</si>
  <si>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</si>
  <si>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</si>
  <si>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</si>
  <si>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</si>
  <si>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</si>
  <si>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</si>
  <si>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</si>
  <si>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</si>
  <si>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</si>
  <si>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</si>
  <si>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</si>
  <si>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</si>
  <si>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</si>
  <si>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</si>
  <si>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</si>
  <si>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</si>
  <si>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</si>
  <si>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</si>
  <si>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</si>
  <si>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</si>
  <si>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</si>
  <si>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</si>
  <si>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</si>
  <si>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</si>
  <si>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</si>
  <si>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</si>
  <si>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</si>
  <si>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</si>
  <si>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</si>
  <si>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</si>
  <si>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</si>
  <si>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</si>
  <si>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</si>
  <si>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</si>
  <si>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</si>
  <si>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</si>
  <si>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</si>
  <si>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</si>
  <si>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</si>
  <si>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</si>
  <si>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</si>
  <si>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</si>
  <si>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</si>
  <si>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</si>
  <si>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</si>
  <si>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</si>
  <si>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</si>
  <si>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</si>
  <si>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</si>
  <si>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</si>
  <si>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</si>
  <si>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</si>
  <si>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</si>
  <si>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</si>
  <si>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</si>
  <si>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</si>
  <si>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</si>
  <si>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</si>
  <si>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</si>
  <si>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</si>
  <si>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</si>
  <si>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</si>
  <si>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</si>
  <si>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</si>
  <si>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</si>
  <si>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</si>
  <si>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</si>
  <si>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</si>
  <si>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</si>
  <si>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</si>
  <si>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</si>
  <si>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</si>
  <si>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</si>
  <si>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</si>
  <si>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</si>
  <si>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</si>
  <si>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</si>
  <si>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</si>
  <si>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</si>
  <si>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</si>
  <si>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</si>
  <si>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</si>
  <si>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</si>
  <si>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</si>
  <si>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</si>
  <si>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</si>
  <si>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</si>
  <si>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</si>
  <si>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</si>
  <si>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</si>
  <si>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</si>
  <si>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</si>
  <si>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</si>
  <si>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</si>
  <si>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</si>
  <si>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</si>
  <si>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</si>
  <si>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</si>
  <si>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</si>
  <si>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</si>
  <si>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</si>
  <si>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</si>
  <si>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</si>
  <si>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</si>
  <si>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</si>
  <si>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</si>
  <si>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</si>
  <si>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</si>
  <si>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</si>
  <si>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</si>
  <si>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</si>
  <si>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</si>
  <si>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</si>
  <si>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</si>
  <si>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</si>
  <si>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</si>
  <si>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</si>
  <si>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</si>
  <si>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</si>
  <si>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</si>
  <si>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</si>
  <si>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</si>
  <si>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</si>
  <si>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</si>
  <si>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</si>
  <si>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</si>
  <si>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</si>
  <si>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</si>
  <si>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</si>
  <si>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</si>
  <si>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</si>
  <si>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</si>
  <si>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</si>
  <si>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</si>
  <si>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</si>
  <si>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</si>
  <si>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</si>
  <si>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</si>
  <si>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</si>
  <si>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</si>
  <si>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</si>
  <si>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</si>
  <si>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</si>
  <si>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</si>
  <si>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</si>
  <si>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</si>
  <si>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</si>
  <si>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</si>
  <si>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</si>
  <si>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</si>
  <si>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</si>
  <si>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</si>
  <si>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</si>
  <si>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</si>
  <si>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</si>
  <si>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</si>
  <si>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</si>
  <si>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</si>
  <si>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</si>
  <si>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</si>
  <si>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</si>
  <si>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</si>
  <si>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</si>
  <si>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</si>
  <si>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</si>
  <si>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</si>
  <si>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</si>
  <si>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</si>
  <si>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</si>
  <si>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</si>
  <si>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</si>
  <si>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</si>
  <si>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Bordereau de saisie - Journal unique Année N - SA CHARDONS BLEUS</t>
  </si>
  <si>
    <t>Bordereau de saisie - Journal unique Année N+1 - SA CHARDONS BLEUS</t>
  </si>
  <si>
    <t>N+1</t>
  </si>
  <si>
    <t>Participation de l'exercice
(Principe d'indépendance des exercices)</t>
  </si>
  <si>
    <t>Résultat de l'exercice</t>
  </si>
  <si>
    <t>Virement en charges pour solde du compte</t>
  </si>
  <si>
    <t>Constitution de la réserve spéciale de participation</t>
  </si>
  <si>
    <t>Augmentation de capital en valeur nominale par créationi d'actions</t>
  </si>
  <si>
    <t>Remarques :</t>
  </si>
  <si>
    <t>Valeur Nominale (VN) : 50 €.</t>
  </si>
  <si>
    <t>Montant du capital social : 50 € x 100 000 actions = 5 000 000 €.</t>
  </si>
  <si>
    <t>Valeur Mathématique Intrinsèque (VMI) : 125.50 €.</t>
  </si>
  <si>
    <t>Obtenue par évaluation du patrimoine de la société.</t>
  </si>
  <si>
    <t>VMI = Actif Net Comptable Corrigé / nombre d’actions.</t>
  </si>
  <si>
    <t>Prime d’émission par action = VMI – VN = 125.50 – 50 € = 75.50 €.</t>
  </si>
  <si>
    <t>Valeur boursière : 130 €.</t>
  </si>
  <si>
    <t>Rachat en bourse de 1 000 actions</t>
  </si>
  <si>
    <t>Versement des fonds sur un plan d'épargne entreprise</t>
  </si>
  <si>
    <t>Plan d'Epargne Entreprise</t>
  </si>
  <si>
    <t>Achat de SICAV</t>
  </si>
  <si>
    <t>Attribution des SICAV aux salariés</t>
  </si>
  <si>
    <t>Participation - Comptes bloqués</t>
  </si>
  <si>
    <t>N°</t>
  </si>
  <si>
    <t>4a</t>
  </si>
  <si>
    <t>4b</t>
  </si>
  <si>
    <t>4c</t>
  </si>
  <si>
    <t>4d</t>
  </si>
  <si>
    <t>4e</t>
  </si>
  <si>
    <t>4f</t>
  </si>
  <si>
    <t>Participation - Comptes courants</t>
  </si>
  <si>
    <t>Attribution  des actions</t>
  </si>
  <si>
    <t>Création d'un fonds de participation dans l'entreprise</t>
  </si>
  <si>
    <t>Création d'un fonds de participation</t>
  </si>
  <si>
    <t>Déblocage des droits acquis au titre de l'exercice 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</si>
</sst>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5" fontId="1" fillId="0" borderId="21" xfId="0" applyNumberFormat="1" applyFont="1" applyFill="1" applyBorder="1" applyAlignment="1" applyProtection="1">
      <alignment horizontal="center" vertical="top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65" fontId="1" fillId="8" borderId="12" xfId="0" applyNumberFormat="1" applyFont="1" applyFill="1" applyBorder="1" applyAlignment="1" applyProtection="1">
      <alignment horizontal="center"/>
      <protection/>
    </xf>
    <xf numFmtId="165" fontId="1" fillId="0" borderId="22" xfId="0" applyNumberFormat="1" applyFont="1" applyFill="1" applyBorder="1" applyAlignment="1" applyProtection="1">
      <alignment horizontal="center" vertical="top"/>
      <protection/>
    </xf>
    <xf numFmtId="165" fontId="3" fillId="10" borderId="23" xfId="0" applyNumberFormat="1" applyFont="1" applyFill="1" applyBorder="1" applyAlignment="1" applyProtection="1">
      <alignment horizontal="center"/>
      <protection/>
    </xf>
    <xf numFmtId="0" fontId="3" fillId="10" borderId="24" xfId="0" applyFont="1" applyFill="1" applyBorder="1" applyAlignment="1" applyProtection="1">
      <alignment horizontal="center"/>
      <protection/>
    </xf>
    <xf numFmtId="0" fontId="3" fillId="10" borderId="24" xfId="0" applyFont="1" applyFill="1" applyBorder="1" applyAlignment="1" applyProtection="1">
      <alignment horizontal="center" wrapText="1"/>
      <protection/>
    </xf>
    <xf numFmtId="4" fontId="3" fillId="10" borderId="25" xfId="0" applyNumberFormat="1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 horizontal="center"/>
      <protection/>
    </xf>
    <xf numFmtId="165" fontId="1" fillId="0" borderId="22" xfId="0" applyNumberFormat="1" applyFont="1" applyFill="1" applyBorder="1" applyAlignment="1" applyProtection="1">
      <alignment horizontal="center"/>
      <protection/>
    </xf>
    <xf numFmtId="165" fontId="1" fillId="0" borderId="21" xfId="0" applyNumberFormat="1" applyFont="1" applyFill="1" applyBorder="1" applyAlignment="1" applyProtection="1">
      <alignment horizontal="center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168" fontId="1" fillId="0" borderId="22" xfId="0" applyNumberFormat="1" applyFont="1" applyFill="1" applyBorder="1" applyAlignment="1" applyProtection="1">
      <alignment horizontal="center" vertical="top"/>
      <protection/>
    </xf>
    <xf numFmtId="4" fontId="3" fillId="0" borderId="13" xfId="0" applyNumberFormat="1" applyFont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3" fillId="8" borderId="3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5" fontId="3" fillId="9" borderId="31" xfId="0" applyNumberFormat="1" applyFont="1" applyFill="1" applyBorder="1" applyAlignment="1" applyProtection="1">
      <alignment horizontal="center"/>
      <protection/>
    </xf>
    <xf numFmtId="165" fontId="3" fillId="9" borderId="32" xfId="0" applyNumberFormat="1" applyFont="1" applyFill="1" applyBorder="1" applyAlignment="1" applyProtection="1">
      <alignment horizontal="center"/>
      <protection/>
    </xf>
    <xf numFmtId="165" fontId="3" fillId="9" borderId="33" xfId="0" applyNumberFormat="1" applyFont="1" applyFill="1" applyBorder="1" applyAlignment="1" applyProtection="1">
      <alignment horizontal="center"/>
      <protection/>
    </xf>
    <xf numFmtId="165" fontId="3" fillId="9" borderId="34" xfId="0" applyNumberFormat="1" applyFont="1" applyFill="1" applyBorder="1" applyAlignment="1" applyProtection="1">
      <alignment horizontal="center"/>
      <protection/>
    </xf>
    <xf numFmtId="165" fontId="3" fillId="9" borderId="35" xfId="0" applyNumberFormat="1" applyFont="1" applyFill="1" applyBorder="1" applyAlignment="1" applyProtection="1">
      <alignment horizontal="center"/>
      <protection/>
    </xf>
    <xf numFmtId="165" fontId="3" fillId="9" borderId="36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 vertical="top"/>
      <protection/>
    </xf>
    <xf numFmtId="0" fontId="3" fillId="0" borderId="28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383">
      <selection activeCell="B403" sqref="B40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823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840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837</v>
      </c>
    </row>
    <row r="403" spans="1:2" s="30" customFormat="1" ht="15.75">
      <c r="A403" s="31">
        <v>4248</v>
      </c>
      <c r="B403" s="30" t="s">
        <v>848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ht="15.75">
      <c r="A819" s="56">
        <v>69</v>
      </c>
      <c r="B819" s="53" t="s">
        <v>404</v>
      </c>
    </row>
    <row r="820" spans="1:2" s="5" customFormat="1" ht="15.75">
      <c r="A820" s="14">
        <v>691</v>
      </c>
      <c r="B820" s="5" t="s">
        <v>599</v>
      </c>
    </row>
    <row r="821" spans="1:2" ht="15.75">
      <c r="A821" s="14">
        <v>695</v>
      </c>
      <c r="B821" s="5" t="s">
        <v>405</v>
      </c>
    </row>
    <row r="822" spans="1:2" ht="15.75">
      <c r="A822" s="12">
        <v>6951</v>
      </c>
      <c r="B822" s="3" t="s">
        <v>406</v>
      </c>
    </row>
    <row r="823" spans="1:2" ht="15.75">
      <c r="A823" s="12">
        <v>6952</v>
      </c>
      <c r="B823" s="3" t="s">
        <v>407</v>
      </c>
    </row>
    <row r="824" spans="1:2" ht="15.75">
      <c r="A824" s="12">
        <v>6954</v>
      </c>
      <c r="B824" s="3" t="s">
        <v>408</v>
      </c>
    </row>
    <row r="825" spans="1:2" s="5" customFormat="1" ht="15.75">
      <c r="A825" s="14">
        <v>696</v>
      </c>
      <c r="B825" s="5" t="s">
        <v>409</v>
      </c>
    </row>
    <row r="826" spans="1:2" ht="15.75">
      <c r="A826" s="14">
        <v>697</v>
      </c>
      <c r="B826" s="5" t="s">
        <v>410</v>
      </c>
    </row>
    <row r="827" spans="1:2" ht="15.75">
      <c r="A827" s="14">
        <v>698</v>
      </c>
      <c r="B827" s="5" t="s">
        <v>411</v>
      </c>
    </row>
    <row r="828" spans="1:2" s="3" customFormat="1" ht="15.75">
      <c r="A828" s="12">
        <v>6981</v>
      </c>
      <c r="B828" s="3" t="s">
        <v>412</v>
      </c>
    </row>
    <row r="829" spans="1:2" s="3" customFormat="1" ht="15.75">
      <c r="A829" s="12">
        <v>6989</v>
      </c>
      <c r="B829" s="3" t="s">
        <v>413</v>
      </c>
    </row>
    <row r="830" spans="1:2" ht="15.75">
      <c r="A830" s="14">
        <v>699</v>
      </c>
      <c r="B830" s="5" t="s">
        <v>414</v>
      </c>
    </row>
    <row r="831" spans="1:2" ht="15.75">
      <c r="A831" s="57">
        <v>7</v>
      </c>
      <c r="B831" s="58" t="s">
        <v>415</v>
      </c>
    </row>
    <row r="832" spans="1:2" ht="15.75">
      <c r="A832" s="59">
        <v>70</v>
      </c>
      <c r="B832" s="60" t="s">
        <v>416</v>
      </c>
    </row>
    <row r="833" spans="1:2" s="5" customFormat="1" ht="15.75">
      <c r="A833" s="14">
        <v>701</v>
      </c>
      <c r="B833" s="5" t="s">
        <v>417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418</v>
      </c>
    </row>
    <row r="837" spans="1:2" ht="15.75">
      <c r="A837" s="10">
        <v>703</v>
      </c>
      <c r="B837" s="2" t="s">
        <v>419</v>
      </c>
    </row>
    <row r="838" spans="1:2" ht="15.75">
      <c r="A838" s="10">
        <v>704</v>
      </c>
      <c r="B838" s="2" t="s">
        <v>420</v>
      </c>
    </row>
    <row r="839" spans="1:2" s="3" customFormat="1" ht="15.75">
      <c r="A839" s="12">
        <v>7041</v>
      </c>
      <c r="B839" s="3" t="s">
        <v>421</v>
      </c>
    </row>
    <row r="840" spans="1:2" s="3" customFormat="1" ht="15.75">
      <c r="A840" s="12">
        <v>7042</v>
      </c>
      <c r="B840" s="3" t="s">
        <v>422</v>
      </c>
    </row>
    <row r="841" spans="1:2" ht="15.75">
      <c r="A841" s="10">
        <v>705</v>
      </c>
      <c r="B841" s="2" t="s">
        <v>423</v>
      </c>
    </row>
    <row r="842" spans="1:2" s="5" customFormat="1" ht="15.75">
      <c r="A842" s="14">
        <v>706</v>
      </c>
      <c r="B842" s="5" t="s">
        <v>424</v>
      </c>
    </row>
    <row r="843" spans="1:2" s="5" customFormat="1" ht="15.75">
      <c r="A843" s="14">
        <v>707</v>
      </c>
      <c r="B843" s="5" t="s">
        <v>425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426</v>
      </c>
    </row>
    <row r="847" spans="1:2" s="3" customFormat="1" ht="15.75">
      <c r="A847" s="12">
        <v>7081</v>
      </c>
      <c r="B847" s="3" t="s">
        <v>427</v>
      </c>
    </row>
    <row r="848" spans="1:2" ht="15.75">
      <c r="A848" s="12">
        <v>7082</v>
      </c>
      <c r="B848" s="3" t="s">
        <v>428</v>
      </c>
    </row>
    <row r="849" spans="1:2" ht="15.75">
      <c r="A849" s="12">
        <v>7083</v>
      </c>
      <c r="B849" s="3" t="s">
        <v>429</v>
      </c>
    </row>
    <row r="850" spans="1:2" ht="15.75">
      <c r="A850" s="12">
        <v>7084</v>
      </c>
      <c r="B850" s="3" t="s">
        <v>430</v>
      </c>
    </row>
    <row r="851" spans="1:2" ht="15.75">
      <c r="A851" s="12">
        <v>7085</v>
      </c>
      <c r="B851" s="3" t="s">
        <v>431</v>
      </c>
    </row>
    <row r="852" spans="1:2" ht="15.75">
      <c r="A852" s="12">
        <v>7086</v>
      </c>
      <c r="B852" s="3" t="s">
        <v>432</v>
      </c>
    </row>
    <row r="853" spans="1:2" ht="15.75">
      <c r="A853" s="12">
        <v>7087</v>
      </c>
      <c r="B853" s="3" t="s">
        <v>433</v>
      </c>
    </row>
    <row r="854" spans="1:2" ht="15.75">
      <c r="A854" s="12">
        <v>7088</v>
      </c>
      <c r="B854" s="3" t="s">
        <v>434</v>
      </c>
    </row>
    <row r="855" spans="1:2" s="5" customFormat="1" ht="15.75">
      <c r="A855" s="14">
        <v>709</v>
      </c>
      <c r="B855" s="5" t="s">
        <v>435</v>
      </c>
    </row>
    <row r="856" spans="1:2" s="3" customFormat="1" ht="15.75">
      <c r="A856" s="12">
        <v>7091</v>
      </c>
      <c r="B856" s="3" t="s">
        <v>436</v>
      </c>
    </row>
    <row r="857" spans="1:2" s="5" customFormat="1" ht="15.75">
      <c r="A857" s="12">
        <v>7092</v>
      </c>
      <c r="B857" s="3" t="s">
        <v>437</v>
      </c>
    </row>
    <row r="858" spans="1:2" s="5" customFormat="1" ht="15.75">
      <c r="A858" s="12">
        <v>7094</v>
      </c>
      <c r="B858" s="3" t="s">
        <v>438</v>
      </c>
    </row>
    <row r="859" spans="1:2" s="5" customFormat="1" ht="15.75">
      <c r="A859" s="12">
        <v>7095</v>
      </c>
      <c r="B859" s="3" t="s">
        <v>439</v>
      </c>
    </row>
    <row r="860" spans="1:2" s="5" customFormat="1" ht="15.75">
      <c r="A860" s="12">
        <v>7096</v>
      </c>
      <c r="B860" s="3" t="s">
        <v>440</v>
      </c>
    </row>
    <row r="861" spans="1:2" s="5" customFormat="1" ht="15.75">
      <c r="A861" s="12">
        <v>7097</v>
      </c>
      <c r="B861" s="3" t="s">
        <v>441</v>
      </c>
    </row>
    <row r="862" spans="1:2" s="5" customFormat="1" ht="15.75">
      <c r="A862" s="12">
        <v>7098</v>
      </c>
      <c r="B862" s="3" t="s">
        <v>442</v>
      </c>
    </row>
    <row r="863" spans="1:2" s="5" customFormat="1" ht="15.75">
      <c r="A863" s="59">
        <v>71</v>
      </c>
      <c r="B863" s="60" t="s">
        <v>443</v>
      </c>
    </row>
    <row r="864" spans="1:2" s="5" customFormat="1" ht="15.75">
      <c r="A864" s="14">
        <v>713</v>
      </c>
      <c r="B864" s="5" t="s">
        <v>444</v>
      </c>
    </row>
    <row r="865" spans="1:2" ht="15.75">
      <c r="A865" s="15">
        <v>7133</v>
      </c>
      <c r="B865" s="2" t="s">
        <v>445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446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447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448</v>
      </c>
    </row>
    <row r="875" spans="1:2" s="5" customFormat="1" ht="15.75">
      <c r="A875" s="6">
        <v>72</v>
      </c>
      <c r="B875" s="7" t="s">
        <v>449</v>
      </c>
    </row>
    <row r="876" spans="1:2" ht="15.75">
      <c r="A876" s="10">
        <v>721</v>
      </c>
      <c r="B876" s="2" t="s">
        <v>216</v>
      </c>
    </row>
    <row r="877" spans="1:2" ht="15.75">
      <c r="A877" s="10">
        <v>722</v>
      </c>
      <c r="B877" s="2" t="s">
        <v>217</v>
      </c>
    </row>
    <row r="878" spans="1:2" ht="15.75">
      <c r="A878" s="6">
        <v>74</v>
      </c>
      <c r="B878" s="7" t="s">
        <v>450</v>
      </c>
    </row>
    <row r="879" spans="1:2" ht="15.75">
      <c r="A879" s="6">
        <v>75</v>
      </c>
      <c r="B879" s="7" t="s">
        <v>451</v>
      </c>
    </row>
    <row r="880" spans="1:2" ht="15.75">
      <c r="A880" s="10">
        <v>751</v>
      </c>
      <c r="B880" s="2" t="s">
        <v>375</v>
      </c>
    </row>
    <row r="881" spans="1:2" s="3" customFormat="1" ht="15.75">
      <c r="A881" s="12">
        <v>7511</v>
      </c>
      <c r="B881" s="3" t="s">
        <v>376</v>
      </c>
    </row>
    <row r="882" spans="1:2" s="3" customFormat="1" ht="15.75">
      <c r="A882" s="12">
        <v>7516</v>
      </c>
      <c r="B882" s="3" t="s">
        <v>377</v>
      </c>
    </row>
    <row r="883" spans="1:2" s="3" customFormat="1" ht="15.75">
      <c r="A883" s="12">
        <v>7518</v>
      </c>
      <c r="B883" s="3" t="s">
        <v>378</v>
      </c>
    </row>
    <row r="884" spans="1:2" ht="15.75">
      <c r="A884" s="10">
        <v>752</v>
      </c>
      <c r="B884" s="2" t="s">
        <v>452</v>
      </c>
    </row>
    <row r="885" spans="1:2" ht="15.75">
      <c r="A885" s="10">
        <v>753</v>
      </c>
      <c r="B885" s="2" t="s">
        <v>453</v>
      </c>
    </row>
    <row r="886" spans="1:2" ht="15.75">
      <c r="A886" s="10">
        <v>754</v>
      </c>
      <c r="B886" s="2" t="s">
        <v>454</v>
      </c>
    </row>
    <row r="887" spans="1:2" ht="15.75">
      <c r="A887" s="10">
        <v>755</v>
      </c>
      <c r="B887" s="2" t="s">
        <v>383</v>
      </c>
    </row>
    <row r="888" spans="1:2" s="3" customFormat="1" ht="15.75">
      <c r="A888" s="12">
        <v>7551</v>
      </c>
      <c r="B888" s="3" t="s">
        <v>455</v>
      </c>
    </row>
    <row r="889" spans="1:2" s="3" customFormat="1" ht="15.75">
      <c r="A889" s="12">
        <v>7555</v>
      </c>
      <c r="B889" s="3" t="s">
        <v>456</v>
      </c>
    </row>
    <row r="890" spans="1:2" ht="15.75">
      <c r="A890" s="10">
        <v>758</v>
      </c>
      <c r="B890" s="2" t="s">
        <v>457</v>
      </c>
    </row>
    <row r="891" spans="1:2" ht="15.75">
      <c r="A891" s="6">
        <v>76</v>
      </c>
      <c r="B891" s="7" t="s">
        <v>458</v>
      </c>
    </row>
    <row r="892" spans="1:2" ht="15.75">
      <c r="A892" s="10">
        <v>761</v>
      </c>
      <c r="B892" s="2" t="s">
        <v>459</v>
      </c>
    </row>
    <row r="893" spans="1:2" s="3" customFormat="1" ht="15.75">
      <c r="A893" s="12">
        <v>7611</v>
      </c>
      <c r="B893" s="3" t="s">
        <v>460</v>
      </c>
    </row>
    <row r="894" spans="1:2" s="3" customFormat="1" ht="15.75">
      <c r="A894" s="12">
        <v>7616</v>
      </c>
      <c r="B894" s="3" t="s">
        <v>461</v>
      </c>
    </row>
    <row r="895" spans="1:2" s="3" customFormat="1" ht="15.75">
      <c r="A895" s="12">
        <v>7617</v>
      </c>
      <c r="B895" s="3" t="s">
        <v>462</v>
      </c>
    </row>
    <row r="896" spans="1:2" ht="15.75">
      <c r="A896" s="10">
        <v>762</v>
      </c>
      <c r="B896" s="2" t="s">
        <v>463</v>
      </c>
    </row>
    <row r="897" spans="1:2" s="3" customFormat="1" ht="15.75">
      <c r="A897" s="12">
        <v>7621</v>
      </c>
      <c r="B897" s="3" t="s">
        <v>464</v>
      </c>
    </row>
    <row r="898" spans="1:2" s="3" customFormat="1" ht="15.75">
      <c r="A898" s="12">
        <v>7626</v>
      </c>
      <c r="B898" s="3" t="s">
        <v>465</v>
      </c>
    </row>
    <row r="899" spans="1:2" s="3" customFormat="1" ht="15.75">
      <c r="A899" s="12">
        <v>7627</v>
      </c>
      <c r="B899" s="3" t="s">
        <v>466</v>
      </c>
    </row>
    <row r="900" spans="1:2" ht="15.75">
      <c r="A900" s="10">
        <v>763</v>
      </c>
      <c r="B900" s="2" t="s">
        <v>467</v>
      </c>
    </row>
    <row r="901" spans="1:2" s="3" customFormat="1" ht="15.75">
      <c r="A901" s="12">
        <v>7631</v>
      </c>
      <c r="B901" s="3" t="s">
        <v>468</v>
      </c>
    </row>
    <row r="902" spans="1:2" s="3" customFormat="1" ht="15.75">
      <c r="A902" s="12">
        <v>7638</v>
      </c>
      <c r="B902" s="3" t="s">
        <v>469</v>
      </c>
    </row>
    <row r="903" spans="1:2" ht="15.75">
      <c r="A903" s="10">
        <v>764</v>
      </c>
      <c r="B903" s="2" t="s">
        <v>470</v>
      </c>
    </row>
    <row r="904" spans="1:2" ht="15.75">
      <c r="A904" s="10">
        <v>765</v>
      </c>
      <c r="B904" s="2" t="s">
        <v>471</v>
      </c>
    </row>
    <row r="905" spans="1:2" ht="15.75">
      <c r="A905" s="10">
        <v>766</v>
      </c>
      <c r="B905" s="2" t="s">
        <v>472</v>
      </c>
    </row>
    <row r="906" spans="1:2" ht="15.75">
      <c r="A906" s="10">
        <v>767</v>
      </c>
      <c r="B906" s="2" t="s">
        <v>473</v>
      </c>
    </row>
    <row r="907" spans="1:2" ht="15.75">
      <c r="A907" s="10">
        <v>768</v>
      </c>
      <c r="B907" s="2" t="s">
        <v>474</v>
      </c>
    </row>
    <row r="908" spans="1:2" ht="15.75">
      <c r="A908" s="6">
        <v>77</v>
      </c>
      <c r="B908" s="7" t="s">
        <v>475</v>
      </c>
    </row>
    <row r="909" spans="1:2" ht="15.75">
      <c r="A909" s="10">
        <v>771</v>
      </c>
      <c r="B909" s="2" t="s">
        <v>476</v>
      </c>
    </row>
    <row r="910" spans="1:2" ht="15.75">
      <c r="A910" s="12">
        <v>7711</v>
      </c>
      <c r="B910" s="3" t="s">
        <v>477</v>
      </c>
    </row>
    <row r="911" spans="1:2" ht="15.75">
      <c r="A911" s="12">
        <v>7713</v>
      </c>
      <c r="B911" s="3" t="s">
        <v>478</v>
      </c>
    </row>
    <row r="912" spans="1:2" ht="15.75">
      <c r="A912" s="12">
        <v>7714</v>
      </c>
      <c r="B912" s="3" t="s">
        <v>479</v>
      </c>
    </row>
    <row r="913" spans="1:2" ht="15.75">
      <c r="A913" s="12">
        <v>7715</v>
      </c>
      <c r="B913" s="3" t="s">
        <v>782</v>
      </c>
    </row>
    <row r="914" spans="1:2" ht="15.75">
      <c r="A914" s="12">
        <v>7717</v>
      </c>
      <c r="B914" s="3" t="s">
        <v>480</v>
      </c>
    </row>
    <row r="915" spans="1:2" ht="15.75">
      <c r="A915" s="12">
        <v>7718</v>
      </c>
      <c r="B915" s="3" t="s">
        <v>481</v>
      </c>
    </row>
    <row r="916" spans="1:2" ht="15.75">
      <c r="A916" s="10">
        <v>772</v>
      </c>
      <c r="B916" s="2" t="s">
        <v>482</v>
      </c>
    </row>
    <row r="917" spans="1:2" ht="15.75">
      <c r="A917" s="10">
        <v>775</v>
      </c>
      <c r="B917" s="2" t="s">
        <v>483</v>
      </c>
    </row>
    <row r="918" spans="1:2" s="3" customFormat="1" ht="15.75">
      <c r="A918" s="12">
        <v>7751</v>
      </c>
      <c r="B918" s="3" t="s">
        <v>216</v>
      </c>
    </row>
    <row r="919" spans="1:2" ht="15.75">
      <c r="A919" s="12">
        <v>7752</v>
      </c>
      <c r="B919" s="3" t="s">
        <v>217</v>
      </c>
    </row>
    <row r="920" spans="1:2" ht="15.75">
      <c r="A920" s="12">
        <v>7756</v>
      </c>
      <c r="B920" s="3" t="s">
        <v>228</v>
      </c>
    </row>
    <row r="921" spans="1:2" ht="15.75">
      <c r="A921" s="12">
        <v>7758</v>
      </c>
      <c r="B921" s="3" t="s">
        <v>398</v>
      </c>
    </row>
    <row r="922" spans="1:2" ht="15.75">
      <c r="A922" s="10">
        <v>777</v>
      </c>
      <c r="B922" s="2" t="s">
        <v>484</v>
      </c>
    </row>
    <row r="923" spans="1:2" ht="15.75">
      <c r="A923" s="10">
        <v>778</v>
      </c>
      <c r="B923" s="2" t="s">
        <v>485</v>
      </c>
    </row>
    <row r="924" spans="1:2" s="3" customFormat="1" ht="15.75">
      <c r="A924" s="12">
        <v>7781</v>
      </c>
      <c r="B924" s="3" t="s">
        <v>486</v>
      </c>
    </row>
    <row r="925" spans="1:2" ht="15.75">
      <c r="A925" s="12">
        <v>7782</v>
      </c>
      <c r="B925" s="3" t="s">
        <v>401</v>
      </c>
    </row>
    <row r="926" spans="1:2" ht="15.75">
      <c r="A926" s="12">
        <v>7783</v>
      </c>
      <c r="B926" s="3" t="s">
        <v>487</v>
      </c>
    </row>
    <row r="927" spans="1:2" ht="15.75">
      <c r="A927" s="12">
        <v>7788</v>
      </c>
      <c r="B927" s="3" t="s">
        <v>488</v>
      </c>
    </row>
    <row r="928" spans="1:2" ht="15.75">
      <c r="A928" s="59">
        <v>78</v>
      </c>
      <c r="B928" s="60" t="s">
        <v>489</v>
      </c>
    </row>
    <row r="929" spans="1:2" s="5" customFormat="1" ht="15.75">
      <c r="A929" s="14">
        <v>781</v>
      </c>
      <c r="B929" s="5" t="s">
        <v>490</v>
      </c>
    </row>
    <row r="930" spans="1:2" ht="15.75">
      <c r="A930" s="15">
        <v>7811</v>
      </c>
      <c r="B930" s="2" t="s">
        <v>491</v>
      </c>
    </row>
    <row r="931" spans="1:2" s="3" customFormat="1" ht="15.75">
      <c r="A931" s="13">
        <v>78111</v>
      </c>
      <c r="B931" s="3" t="s">
        <v>216</v>
      </c>
    </row>
    <row r="932" spans="1:2" s="3" customFormat="1" ht="15.75">
      <c r="A932" s="13">
        <v>78112</v>
      </c>
      <c r="B932" s="3" t="s">
        <v>217</v>
      </c>
    </row>
    <row r="933" spans="1:2" ht="15.75">
      <c r="A933" s="15">
        <v>7815</v>
      </c>
      <c r="B933" s="2" t="s">
        <v>492</v>
      </c>
    </row>
    <row r="934" spans="1:2" ht="15.75">
      <c r="A934" s="15">
        <v>7816</v>
      </c>
      <c r="B934" s="2" t="s">
        <v>493</v>
      </c>
    </row>
    <row r="935" spans="1:2" ht="15.75">
      <c r="A935" s="13">
        <v>78161</v>
      </c>
      <c r="B935" s="3" t="s">
        <v>216</v>
      </c>
    </row>
    <row r="936" spans="1:2" ht="15.75">
      <c r="A936" s="13">
        <v>78162</v>
      </c>
      <c r="B936" s="3" t="s">
        <v>217</v>
      </c>
    </row>
    <row r="937" spans="1:2" ht="15.75">
      <c r="A937" s="15">
        <v>7817</v>
      </c>
      <c r="B937" s="2" t="s">
        <v>494</v>
      </c>
    </row>
    <row r="938" spans="1:2" ht="15.75">
      <c r="A938" s="13">
        <v>78173</v>
      </c>
      <c r="B938" s="3" t="s">
        <v>222</v>
      </c>
    </row>
    <row r="939" spans="1:2" ht="15.75">
      <c r="A939" s="13">
        <v>78174</v>
      </c>
      <c r="B939" s="3" t="s">
        <v>223</v>
      </c>
    </row>
    <row r="940" spans="1:2" s="5" customFormat="1" ht="15.75">
      <c r="A940" s="14">
        <v>786</v>
      </c>
      <c r="B940" s="5" t="s">
        <v>495</v>
      </c>
    </row>
    <row r="941" spans="1:2" ht="15.75">
      <c r="A941" s="15">
        <v>7865</v>
      </c>
      <c r="B941" s="2" t="s">
        <v>496</v>
      </c>
    </row>
    <row r="942" spans="1:2" ht="15.75">
      <c r="A942" s="15">
        <v>7866</v>
      </c>
      <c r="B942" s="2" t="s">
        <v>497</v>
      </c>
    </row>
    <row r="943" spans="1:2" s="3" customFormat="1" ht="15.75">
      <c r="A943" s="13">
        <v>78662</v>
      </c>
      <c r="B943" s="3" t="s">
        <v>228</v>
      </c>
    </row>
    <row r="944" spans="1:2" s="3" customFormat="1" ht="15.75">
      <c r="A944" s="13">
        <v>78665</v>
      </c>
      <c r="B944" s="3" t="s">
        <v>229</v>
      </c>
    </row>
    <row r="945" spans="1:2" s="5" customFormat="1" ht="15.75">
      <c r="A945" s="14">
        <v>787</v>
      </c>
      <c r="B945" s="5" t="s">
        <v>498</v>
      </c>
    </row>
    <row r="946" spans="1:2" ht="15.75">
      <c r="A946" s="15">
        <v>7872</v>
      </c>
      <c r="B946" s="2" t="s">
        <v>499</v>
      </c>
    </row>
    <row r="947" spans="1:2" s="3" customFormat="1" ht="15.75">
      <c r="A947" s="13">
        <v>78725</v>
      </c>
      <c r="B947" s="3" t="s">
        <v>566</v>
      </c>
    </row>
    <row r="948" spans="1:2" s="3" customFormat="1" ht="15.75">
      <c r="A948" s="13">
        <v>78726</v>
      </c>
      <c r="B948" s="3" t="s">
        <v>567</v>
      </c>
    </row>
    <row r="949" spans="1:2" s="3" customFormat="1" ht="15.75">
      <c r="A949" s="13">
        <v>78727</v>
      </c>
      <c r="B949" s="3" t="s">
        <v>568</v>
      </c>
    </row>
    <row r="950" spans="1:2" ht="15.75">
      <c r="A950" s="15">
        <v>7873</v>
      </c>
      <c r="B950" s="2" t="s">
        <v>500</v>
      </c>
    </row>
    <row r="951" spans="1:2" ht="15.75">
      <c r="A951" s="15">
        <v>7874</v>
      </c>
      <c r="B951" s="2" t="s">
        <v>501</v>
      </c>
    </row>
    <row r="952" spans="1:2" ht="15.75">
      <c r="A952" s="15">
        <v>7875</v>
      </c>
      <c r="B952" s="2" t="s">
        <v>502</v>
      </c>
    </row>
    <row r="953" spans="1:2" ht="15.75">
      <c r="A953" s="15">
        <v>7876</v>
      </c>
      <c r="B953" s="2" t="s">
        <v>503</v>
      </c>
    </row>
    <row r="954" spans="1:2" s="5" customFormat="1" ht="15.75">
      <c r="A954" s="35">
        <v>79</v>
      </c>
      <c r="B954" s="7" t="s">
        <v>801</v>
      </c>
    </row>
    <row r="955" spans="1:2" ht="15.75">
      <c r="A955" s="10">
        <v>791</v>
      </c>
      <c r="B955" s="2" t="s">
        <v>802</v>
      </c>
    </row>
    <row r="956" spans="1:2" ht="15.75">
      <c r="A956" s="10">
        <v>796</v>
      </c>
      <c r="B956" s="2" t="s">
        <v>803</v>
      </c>
    </row>
    <row r="957" spans="1:2" ht="15.75">
      <c r="A957" s="10">
        <v>797</v>
      </c>
      <c r="B957" s="2" t="s">
        <v>804</v>
      </c>
    </row>
    <row r="958" spans="1:2" ht="15.75">
      <c r="A958" s="37">
        <v>80</v>
      </c>
      <c r="B958" s="36" t="s">
        <v>805</v>
      </c>
    </row>
    <row r="959" spans="1:2" s="5" customFormat="1" ht="15.75">
      <c r="A959" s="14">
        <v>801</v>
      </c>
      <c r="B959" s="5" t="s">
        <v>806</v>
      </c>
    </row>
    <row r="960" spans="1:2" ht="15.75">
      <c r="A960" s="15">
        <v>8011</v>
      </c>
      <c r="B960" s="2" t="s">
        <v>807</v>
      </c>
    </row>
    <row r="961" spans="1:2" ht="15.75">
      <c r="A961" s="15">
        <v>8014</v>
      </c>
      <c r="B961" s="2" t="s">
        <v>808</v>
      </c>
    </row>
    <row r="962" spans="1:2" ht="15.75">
      <c r="A962" s="15">
        <v>8016</v>
      </c>
      <c r="B962" s="2" t="s">
        <v>809</v>
      </c>
    </row>
    <row r="963" spans="1:2" ht="15.75">
      <c r="A963" s="38">
        <v>80161</v>
      </c>
      <c r="B963" s="2" t="s">
        <v>810</v>
      </c>
    </row>
    <row r="964" spans="1:2" ht="15.75">
      <c r="A964" s="38">
        <v>80165</v>
      </c>
      <c r="B964" s="2" t="s">
        <v>811</v>
      </c>
    </row>
    <row r="965" spans="1:2" ht="15.75">
      <c r="A965" s="15">
        <v>8018</v>
      </c>
      <c r="B965" s="2" t="s">
        <v>812</v>
      </c>
    </row>
    <row r="966" spans="1:2" s="5" customFormat="1" ht="15.75">
      <c r="A966" s="14">
        <v>802</v>
      </c>
      <c r="B966" s="5" t="s">
        <v>813</v>
      </c>
    </row>
    <row r="967" spans="1:2" ht="15.75">
      <c r="A967" s="15">
        <v>8021</v>
      </c>
      <c r="B967" s="2" t="s">
        <v>807</v>
      </c>
    </row>
    <row r="968" spans="1:2" ht="15.75">
      <c r="A968" s="15">
        <v>8024</v>
      </c>
      <c r="B968" s="2" t="s">
        <v>814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810</v>
      </c>
    </row>
    <row r="971" spans="1:2" ht="15.75">
      <c r="A971" s="38">
        <v>80265</v>
      </c>
      <c r="B971" s="2" t="s">
        <v>811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showGridLines="0" tabSelected="1" zoomScalePageLayoutView="0" workbookViewId="0" topLeftCell="A1">
      <selection activeCell="B2" sqref="B2:H2"/>
    </sheetView>
  </sheetViews>
  <sheetFormatPr defaultColWidth="11.421875" defaultRowHeight="12.75"/>
  <cols>
    <col min="1" max="1" width="3.57421875" style="67" customWidth="1"/>
    <col min="2" max="2" width="3.57421875" style="71" customWidth="1"/>
    <col min="3" max="3" width="8.7109375" style="64" customWidth="1"/>
    <col min="4" max="4" width="9.421875" style="65" bestFit="1" customWidth="1"/>
    <col min="5" max="5" width="34.7109375" style="66" customWidth="1"/>
    <col min="6" max="6" width="29.7109375" style="67" customWidth="1"/>
    <col min="7" max="8" width="12.7109375" style="72" customWidth="1"/>
    <col min="9" max="9" width="24.57421875" style="69" bestFit="1" customWidth="1"/>
    <col min="10" max="16384" width="11.421875" style="67" customWidth="1"/>
  </cols>
  <sheetData>
    <row r="1" spans="7:8" ht="16.5" thickBot="1">
      <c r="G1" s="68"/>
      <c r="H1" s="63"/>
    </row>
    <row r="2" spans="2:8" ht="16.5" thickBot="1">
      <c r="B2" s="119" t="s">
        <v>819</v>
      </c>
      <c r="C2" s="120"/>
      <c r="D2" s="120"/>
      <c r="E2" s="120"/>
      <c r="F2" s="120"/>
      <c r="G2" s="120"/>
      <c r="H2" s="121"/>
    </row>
    <row r="3" spans="2:9" s="71" customFormat="1" ht="15.75" customHeight="1">
      <c r="B3" s="103" t="s">
        <v>841</v>
      </c>
      <c r="C3" s="99" t="s">
        <v>591</v>
      </c>
      <c r="D3" s="100" t="s">
        <v>587</v>
      </c>
      <c r="E3" s="101" t="s">
        <v>760</v>
      </c>
      <c r="F3" s="100" t="s">
        <v>588</v>
      </c>
      <c r="G3" s="100" t="s">
        <v>589</v>
      </c>
      <c r="H3" s="102" t="s">
        <v>590</v>
      </c>
      <c r="I3" s="70"/>
    </row>
    <row r="4" spans="2:9" s="76" customFormat="1" ht="31.5">
      <c r="B4" s="109">
        <v>1</v>
      </c>
      <c r="C4" s="94">
        <v>40908</v>
      </c>
      <c r="D4" s="88">
        <v>691</v>
      </c>
      <c r="E4" s="89" t="str">
        <f>IF(D4="","",VLOOKUP(D4,Comptes,2,FALSE))</f>
        <v>Participation des salariés aux résultats</v>
      </c>
      <c r="F4" s="117" t="s">
        <v>822</v>
      </c>
      <c r="G4" s="90">
        <v>142614</v>
      </c>
      <c r="H4" s="91"/>
      <c r="I4" s="78"/>
    </row>
    <row r="5" spans="2:9" s="76" customFormat="1" ht="47.25">
      <c r="B5" s="110"/>
      <c r="C5" s="95" t="s">
        <v>815</v>
      </c>
      <c r="D5" s="87">
        <v>4284</v>
      </c>
      <c r="E5" s="83" t="str">
        <f>IF(D5="","",VLOOKUP(D5,Comptes,2,FALSE))</f>
        <v>Dettes provisionnées pour participation des salariés aux résultats</v>
      </c>
      <c r="F5" s="118"/>
      <c r="G5" s="84"/>
      <c r="H5" s="85">
        <v>142614</v>
      </c>
      <c r="I5" s="78"/>
    </row>
    <row r="6" spans="2:9" s="76" customFormat="1" ht="15.75" customHeight="1">
      <c r="B6" s="125">
        <v>2</v>
      </c>
      <c r="C6" s="96">
        <v>40908</v>
      </c>
      <c r="D6" s="79">
        <v>12</v>
      </c>
      <c r="E6" s="77" t="str">
        <f>IF(D6="","",VLOOKUP(D6,Comptes,2,FALSE))</f>
        <v>Résultat de l'exercice</v>
      </c>
      <c r="F6" s="116" t="s">
        <v>824</v>
      </c>
      <c r="G6" s="90">
        <v>142614</v>
      </c>
      <c r="H6" s="91"/>
      <c r="I6" s="78"/>
    </row>
    <row r="7" spans="2:9" s="76" customFormat="1" ht="15.75" customHeight="1">
      <c r="B7" s="126"/>
      <c r="C7" s="98" t="s">
        <v>815</v>
      </c>
      <c r="D7" s="86">
        <v>691</v>
      </c>
      <c r="E7" s="77" t="str">
        <f>IF(D7="","",VLOOKUP(D7,Comptes,2,FALSE))</f>
        <v>Participation des salariés aux résultats</v>
      </c>
      <c r="F7" s="116"/>
      <c r="G7" s="84"/>
      <c r="H7" s="85">
        <v>142614</v>
      </c>
      <c r="I7" s="78"/>
    </row>
    <row r="8" spans="2:10" ht="16.5" thickBot="1">
      <c r="B8" s="115"/>
      <c r="C8" s="97"/>
      <c r="D8" s="73"/>
      <c r="E8" s="74"/>
      <c r="F8" s="75" t="s">
        <v>353</v>
      </c>
      <c r="G8" s="61">
        <f>SUM(G4:G7)</f>
        <v>285228</v>
      </c>
      <c r="H8" s="62">
        <f>SUM(H4:H7)</f>
        <v>285228</v>
      </c>
      <c r="I8" s="70">
        <f>IF(G8=H8,"","Ecriture non éqilibrée !!!")</f>
      </c>
      <c r="J8" s="72"/>
    </row>
    <row r="9" ht="16.5" thickBot="1"/>
    <row r="10" spans="2:8" ht="16.5" thickBot="1">
      <c r="B10" s="122" t="s">
        <v>820</v>
      </c>
      <c r="C10" s="123"/>
      <c r="D10" s="123"/>
      <c r="E10" s="123"/>
      <c r="F10" s="123"/>
      <c r="G10" s="123"/>
      <c r="H10" s="124"/>
    </row>
    <row r="11" spans="2:8" ht="15.75">
      <c r="B11" s="103" t="s">
        <v>841</v>
      </c>
      <c r="C11" s="99" t="s">
        <v>591</v>
      </c>
      <c r="D11" s="100" t="s">
        <v>587</v>
      </c>
      <c r="E11" s="101" t="s">
        <v>760</v>
      </c>
      <c r="F11" s="100" t="s">
        <v>588</v>
      </c>
      <c r="G11" s="100" t="s">
        <v>589</v>
      </c>
      <c r="H11" s="102" t="s">
        <v>590</v>
      </c>
    </row>
    <row r="12" spans="2:8" ht="47.25">
      <c r="B12" s="114">
        <v>3</v>
      </c>
      <c r="C12" s="94">
        <v>40678</v>
      </c>
      <c r="D12" s="92">
        <v>4284</v>
      </c>
      <c r="E12" s="89" t="str">
        <f>IF(D12="","",VLOOKUP(D12,Comptes,2,FALSE))</f>
        <v>Dettes provisionnées pour participation des salariés aux résultats</v>
      </c>
      <c r="F12" s="117" t="s">
        <v>825</v>
      </c>
      <c r="G12" s="90">
        <v>142614</v>
      </c>
      <c r="H12" s="91"/>
    </row>
    <row r="13" spans="2:8" ht="15.75">
      <c r="B13" s="112"/>
      <c r="C13" s="104" t="s">
        <v>821</v>
      </c>
      <c r="D13" s="79">
        <v>4246</v>
      </c>
      <c r="E13" s="77" t="str">
        <f>IF(D13="","",VLOOKUP(D13,Comptes,2,FALSE))</f>
        <v>Réserve spéciale</v>
      </c>
      <c r="F13" s="116"/>
      <c r="G13" s="80"/>
      <c r="H13" s="81">
        <v>125500</v>
      </c>
    </row>
    <row r="14" spans="2:8" ht="15.75">
      <c r="B14" s="113"/>
      <c r="C14" s="105"/>
      <c r="D14" s="87">
        <v>431</v>
      </c>
      <c r="E14" s="83" t="str">
        <f>IF(D14="","",VLOOKUP(D14,Comptes,2,FALSE))</f>
        <v>Sécurité sociale</v>
      </c>
      <c r="F14" s="118"/>
      <c r="G14" s="84"/>
      <c r="H14" s="85">
        <v>17114</v>
      </c>
    </row>
    <row r="15" spans="2:8" ht="15.75">
      <c r="B15" s="111" t="s">
        <v>842</v>
      </c>
      <c r="C15" s="94">
        <v>40709</v>
      </c>
      <c r="D15" s="88">
        <v>4246</v>
      </c>
      <c r="E15" s="89" t="str">
        <f>IF(D15="","",VLOOKUP(D15,Comptes,2,FALSE))</f>
        <v>Réserve spéciale</v>
      </c>
      <c r="F15" s="117" t="s">
        <v>826</v>
      </c>
      <c r="G15" s="90">
        <v>125500</v>
      </c>
      <c r="H15" s="91"/>
    </row>
    <row r="16" spans="2:8" ht="15.75">
      <c r="B16" s="112"/>
      <c r="C16" s="96" t="s">
        <v>821</v>
      </c>
      <c r="D16" s="79">
        <v>101</v>
      </c>
      <c r="E16" s="77" t="str">
        <f>IF(D16="","",VLOOKUP(D16,Comptes,2,FALSE))</f>
        <v>Capital</v>
      </c>
      <c r="F16" s="116"/>
      <c r="G16" s="80"/>
      <c r="H16" s="81">
        <v>50000</v>
      </c>
    </row>
    <row r="17" spans="2:8" ht="15.75">
      <c r="B17" s="113"/>
      <c r="C17" s="106"/>
      <c r="D17" s="82">
        <v>1041</v>
      </c>
      <c r="E17" s="83" t="str">
        <f>IF(D17="","",VLOOKUP(D17,Comptes,2,FALSE))</f>
        <v>Primes d'émission</v>
      </c>
      <c r="F17" s="118"/>
      <c r="G17" s="84"/>
      <c r="H17" s="85">
        <v>75500</v>
      </c>
    </row>
    <row r="18" spans="2:8" ht="15.75">
      <c r="B18" s="111" t="s">
        <v>843</v>
      </c>
      <c r="C18" s="94">
        <v>40709</v>
      </c>
      <c r="D18" s="88">
        <v>502</v>
      </c>
      <c r="E18" s="89" t="str">
        <f>IF(D18="","",VLOOKUP(D18,Comptes,2,FALSE))</f>
        <v>Actions propres</v>
      </c>
      <c r="F18" s="117" t="s">
        <v>835</v>
      </c>
      <c r="G18" s="90">
        <v>130000</v>
      </c>
      <c r="H18" s="91"/>
    </row>
    <row r="19" spans="2:8" ht="31.5">
      <c r="B19" s="112"/>
      <c r="C19" s="96" t="s">
        <v>821</v>
      </c>
      <c r="D19" s="79">
        <v>627</v>
      </c>
      <c r="E19" s="77" t="str">
        <f>IF(D19="","",VLOOKUP(D19,Comptes,2,FALSE))</f>
        <v>Services bancaires et assimilés</v>
      </c>
      <c r="F19" s="116"/>
      <c r="G19" s="80">
        <v>2000</v>
      </c>
      <c r="H19" s="81"/>
    </row>
    <row r="20" spans="2:8" ht="31.5">
      <c r="B20" s="112"/>
      <c r="C20" s="96"/>
      <c r="D20" s="79">
        <v>44566</v>
      </c>
      <c r="E20" s="77" t="str">
        <f>IF(D20="","",VLOOKUP(D20,Comptes,2,FALSE))</f>
        <v>TVA sur autres biens et services</v>
      </c>
      <c r="F20" s="116"/>
      <c r="G20" s="80">
        <v>392</v>
      </c>
      <c r="H20" s="81"/>
    </row>
    <row r="21" spans="2:8" ht="15.75">
      <c r="B21" s="113"/>
      <c r="C21" s="106"/>
      <c r="D21" s="87">
        <v>512</v>
      </c>
      <c r="E21" s="83" t="str">
        <f>IF(D21="","",VLOOKUP(D21,Comptes,2,FALSE))</f>
        <v>Banques</v>
      </c>
      <c r="F21" s="118"/>
      <c r="G21" s="84"/>
      <c r="H21" s="85">
        <v>132392</v>
      </c>
    </row>
    <row r="22" spans="2:8" ht="15.75">
      <c r="B22" s="111" t="s">
        <v>843</v>
      </c>
      <c r="C22" s="94">
        <v>40709</v>
      </c>
      <c r="D22" s="86">
        <v>4246</v>
      </c>
      <c r="E22" s="77" t="str">
        <f>IF(D22="","",VLOOKUP(D22,Comptes,2,FALSE))</f>
        <v>Réserve spéciale</v>
      </c>
      <c r="F22" s="117" t="s">
        <v>849</v>
      </c>
      <c r="G22" s="80">
        <v>125500</v>
      </c>
      <c r="H22" s="81"/>
    </row>
    <row r="23" spans="2:8" ht="63">
      <c r="B23" s="112"/>
      <c r="C23" s="107" t="s">
        <v>821</v>
      </c>
      <c r="D23" s="86">
        <v>6783</v>
      </c>
      <c r="E23" s="77" t="str">
        <f>IF(D23="","",VLOOKUP(D23,Comptes,2,FALSE))</f>
        <v>Malis provenant du rachat par l'entreprise d'actions et obligations émises par elle-même</v>
      </c>
      <c r="F23" s="116"/>
      <c r="G23" s="80">
        <v>4500</v>
      </c>
      <c r="H23" s="81"/>
    </row>
    <row r="24" spans="2:8" ht="15.75">
      <c r="B24" s="113"/>
      <c r="C24" s="106"/>
      <c r="D24" s="87">
        <v>502</v>
      </c>
      <c r="E24" s="83" t="str">
        <f>IF(D24="","",VLOOKUP(D24,Comptes,2,FALSE))</f>
        <v>Actions propres</v>
      </c>
      <c r="F24" s="118"/>
      <c r="G24" s="84"/>
      <c r="H24" s="85">
        <v>130000</v>
      </c>
    </row>
    <row r="25" spans="2:8" ht="15.75">
      <c r="B25" s="111" t="s">
        <v>844</v>
      </c>
      <c r="C25" s="94">
        <v>40709</v>
      </c>
      <c r="D25" s="92">
        <v>4246</v>
      </c>
      <c r="E25" s="89" t="str">
        <f>IF(D25="","",VLOOKUP(D25,Comptes,2,FALSE))</f>
        <v>Réserve spéciale</v>
      </c>
      <c r="F25" s="117" t="s">
        <v>850</v>
      </c>
      <c r="G25" s="90">
        <v>125500</v>
      </c>
      <c r="H25" s="91"/>
    </row>
    <row r="26" spans="2:8" ht="15.75">
      <c r="B26" s="113"/>
      <c r="C26" s="106" t="s">
        <v>821</v>
      </c>
      <c r="D26" s="87">
        <v>1662</v>
      </c>
      <c r="E26" s="83" t="str">
        <f>IF(D26="","",VLOOKUP(D26,Comptes,2,FALSE))</f>
        <v>Fonds de participation</v>
      </c>
      <c r="F26" s="118"/>
      <c r="G26" s="84"/>
      <c r="H26" s="85">
        <v>125500</v>
      </c>
    </row>
    <row r="27" spans="2:8" ht="15.75">
      <c r="B27" s="111" t="s">
        <v>845</v>
      </c>
      <c r="C27" s="96">
        <v>40709</v>
      </c>
      <c r="D27" s="86">
        <v>4246</v>
      </c>
      <c r="E27" s="77" t="str">
        <f>IF(D27="","",VLOOKUP(D27,Comptes,2,FALSE))</f>
        <v>Réserve spéciale</v>
      </c>
      <c r="F27" s="116" t="s">
        <v>836</v>
      </c>
      <c r="G27" s="90">
        <v>125500</v>
      </c>
      <c r="H27" s="91"/>
    </row>
    <row r="28" spans="2:8" ht="15.75">
      <c r="B28" s="113"/>
      <c r="C28" s="98" t="s">
        <v>821</v>
      </c>
      <c r="D28" s="86">
        <v>4247</v>
      </c>
      <c r="E28" s="77" t="str">
        <f>IF(D28="","",VLOOKUP(D28,Comptes,2,FALSE))</f>
        <v>Plan d'Epargne Entreprise</v>
      </c>
      <c r="F28" s="118"/>
      <c r="G28" s="84"/>
      <c r="H28" s="85">
        <v>125500</v>
      </c>
    </row>
    <row r="29" spans="2:8" ht="15.75">
      <c r="B29" s="111" t="s">
        <v>846</v>
      </c>
      <c r="C29" s="94">
        <v>40709</v>
      </c>
      <c r="D29" s="92">
        <v>503</v>
      </c>
      <c r="E29" s="89" t="str">
        <f>IF(D29="","",VLOOKUP(D29,Comptes,2,FALSE))</f>
        <v>Actions propres</v>
      </c>
      <c r="F29" s="117" t="s">
        <v>838</v>
      </c>
      <c r="G29" s="90">
        <v>125500</v>
      </c>
      <c r="H29" s="91"/>
    </row>
    <row r="30" spans="2:8" ht="15.75">
      <c r="B30" s="113"/>
      <c r="C30" s="106" t="s">
        <v>821</v>
      </c>
      <c r="D30" s="87">
        <v>512</v>
      </c>
      <c r="E30" s="83" t="str">
        <f>IF(D30="","",VLOOKUP(D30,Comptes,2,FALSE))</f>
        <v>Banques</v>
      </c>
      <c r="F30" s="118"/>
      <c r="G30" s="84"/>
      <c r="H30" s="85">
        <v>125500</v>
      </c>
    </row>
    <row r="31" spans="2:8" ht="15.75">
      <c r="B31" s="111" t="s">
        <v>846</v>
      </c>
      <c r="C31" s="96">
        <v>40709</v>
      </c>
      <c r="D31" s="86">
        <v>4246</v>
      </c>
      <c r="E31" s="77" t="str">
        <f>IF(D31="","",VLOOKUP(D31,Comptes,2,FALSE))</f>
        <v>Réserve spéciale</v>
      </c>
      <c r="F31" s="116" t="s">
        <v>839</v>
      </c>
      <c r="G31" s="90">
        <v>125500</v>
      </c>
      <c r="H31" s="91"/>
    </row>
    <row r="32" spans="2:8" ht="15.75">
      <c r="B32" s="113"/>
      <c r="C32" s="95" t="s">
        <v>821</v>
      </c>
      <c r="D32" s="87">
        <v>503</v>
      </c>
      <c r="E32" s="83" t="str">
        <f>IF(D32="","",VLOOKUP(D32,Comptes,2,FALSE))</f>
        <v>Actions propres</v>
      </c>
      <c r="F32" s="118"/>
      <c r="G32" s="84"/>
      <c r="H32" s="85">
        <v>125500</v>
      </c>
    </row>
    <row r="33" spans="2:8" ht="15.75">
      <c r="B33" s="111" t="s">
        <v>847</v>
      </c>
      <c r="C33" s="94">
        <v>40709</v>
      </c>
      <c r="D33" s="92">
        <v>4246</v>
      </c>
      <c r="E33" s="77" t="str">
        <f>IF(D33="","",VLOOKUP(D33,Comptes,2,FALSE))</f>
        <v>Réserve spéciale</v>
      </c>
      <c r="F33" s="117" t="s">
        <v>851</v>
      </c>
      <c r="G33" s="90">
        <v>125500</v>
      </c>
      <c r="H33" s="91"/>
    </row>
    <row r="34" spans="2:8" ht="31.5">
      <c r="B34" s="113"/>
      <c r="C34" s="106" t="s">
        <v>821</v>
      </c>
      <c r="D34" s="87">
        <v>1661</v>
      </c>
      <c r="E34" s="83" t="str">
        <f>IF(D34="","",VLOOKUP(D34,Comptes,2,FALSE))</f>
        <v>Participation - Comptes bloqués</v>
      </c>
      <c r="F34" s="118"/>
      <c r="G34" s="84"/>
      <c r="H34" s="85">
        <v>125500</v>
      </c>
    </row>
    <row r="35" spans="2:8" ht="31.5">
      <c r="B35" s="111">
        <v>5</v>
      </c>
      <c r="C35" s="96">
        <v>40709</v>
      </c>
      <c r="D35" s="86">
        <v>1661</v>
      </c>
      <c r="E35" s="77" t="str">
        <f>IF(D35="","",VLOOKUP(D35,Comptes,2,FALSE))</f>
        <v>Participation - Comptes bloqués</v>
      </c>
      <c r="F35" s="116" t="s">
        <v>852</v>
      </c>
      <c r="G35" s="90">
        <v>125500</v>
      </c>
      <c r="H35" s="91"/>
    </row>
    <row r="36" spans="2:8" ht="31.5">
      <c r="B36" s="112"/>
      <c r="C36" s="98" t="s">
        <v>821</v>
      </c>
      <c r="D36" s="86">
        <v>4248</v>
      </c>
      <c r="E36" s="77" t="str">
        <f>IF(D36="","",VLOOKUP(D36,Comptes,2,FALSE))</f>
        <v>Participation - Comptes courants</v>
      </c>
      <c r="F36" s="116"/>
      <c r="G36" s="84"/>
      <c r="H36" s="85">
        <v>125500</v>
      </c>
    </row>
    <row r="37" spans="2:9" ht="16.5" thickBot="1">
      <c r="B37" s="115"/>
      <c r="C37" s="97"/>
      <c r="D37" s="73"/>
      <c r="E37" s="74"/>
      <c r="F37" s="75" t="s">
        <v>353</v>
      </c>
      <c r="G37" s="108">
        <f>SUM(G12:G36)</f>
        <v>1283506</v>
      </c>
      <c r="H37" s="62">
        <f>SUM(H12:H36)</f>
        <v>1283506</v>
      </c>
      <c r="I37" s="70">
        <f>IF(G37=H37,"","Ecriture non éqilibrée !!!")</f>
      </c>
    </row>
    <row r="39" ht="15.75">
      <c r="C39" s="93" t="s">
        <v>827</v>
      </c>
    </row>
    <row r="40" ht="15.75">
      <c r="C40" s="67" t="s">
        <v>828</v>
      </c>
    </row>
    <row r="41" ht="15.75">
      <c r="C41" s="67" t="s">
        <v>829</v>
      </c>
    </row>
    <row r="42" ht="15.75">
      <c r="C42" s="67" t="s">
        <v>830</v>
      </c>
    </row>
    <row r="43" ht="15.75">
      <c r="C43" s="67" t="s">
        <v>831</v>
      </c>
    </row>
    <row r="44" ht="15.75">
      <c r="C44" s="67" t="s">
        <v>832</v>
      </c>
    </row>
    <row r="45" ht="15.75">
      <c r="C45" s="67" t="s">
        <v>833</v>
      </c>
    </row>
    <row r="46" ht="15.75">
      <c r="C46" s="67" t="s">
        <v>834</v>
      </c>
    </row>
  </sheetData>
  <sheetProtection sheet="1"/>
  <mergeCells count="15">
    <mergeCell ref="B2:H2"/>
    <mergeCell ref="B10:H10"/>
    <mergeCell ref="B6:B7"/>
    <mergeCell ref="F4:F5"/>
    <mergeCell ref="F6:F7"/>
    <mergeCell ref="F35:F36"/>
    <mergeCell ref="F12:F14"/>
    <mergeCell ref="F15:F17"/>
    <mergeCell ref="F18:F21"/>
    <mergeCell ref="F22:F24"/>
    <mergeCell ref="F25:F26"/>
    <mergeCell ref="F27:F28"/>
    <mergeCell ref="F29:F30"/>
    <mergeCell ref="F31:F32"/>
    <mergeCell ref="F33:F34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2011-03-13T13:47:53Z</dcterms:modified>
  <cp:category/>
  <cp:version/>
  <cp:contentType/>
  <cp:contentStatus/>
</cp:coreProperties>
</file>