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580" windowWidth="24580" windowHeight="16980" tabRatio="500" activeTab="0"/>
  </bookViews>
  <sheets>
    <sheet name="étapes 1_2" sheetId="1" r:id="rId1"/>
    <sheet name="étapes 3_4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<sst xmlns="http://schemas.openxmlformats.org/spreadsheetml/2006/main" count="22" uniqueCount="19">
  <si>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a</t>
  </si>
  <si>
    <t>b</t>
  </si>
  <si>
    <t>écart type</t>
  </si>
  <si>
    <t>durées chronométrées (min)</t>
  </si>
  <si>
    <t>Classes</t>
  </si>
  <si>
    <t>Fréquence</t>
  </si>
  <si>
    <t>MOYENNE</t>
  </si>
  <si>
    <t>probabilité selon loi gamma</t>
  </si>
  <si>
    <t>Fréquence théorique ft</t>
  </si>
  <si>
    <t>Fréquence observée fr</t>
  </si>
  <si>
    <t>(fr-ft)*(fr-ft)/ft</t>
  </si>
  <si>
    <t>khi2</t>
  </si>
  <si>
    <t>valeur table khi2</t>
  </si>
  <si>
    <t>N° chronométrage ordonné</t>
  </si>
  <si>
    <t>Données (min)</t>
  </si>
  <si>
    <t>Etape 1</t>
  </si>
  <si>
    <t>Etape 2</t>
  </si>
  <si>
    <t>Etape 3</t>
  </si>
  <si>
    <t>Etape 4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</si>
</sst>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b/>
      <sz val="18"/>
      <name val="Symbol"/>
      <family val="0"/>
    </font>
    <font>
      <b/>
      <sz val="12"/>
      <name val="Verdana"/>
      <family val="0"/>
    </font>
    <font>
      <b/>
      <i/>
      <sz val="14"/>
      <name val="Verdana"/>
      <family val="0"/>
    </font>
    <font>
      <b/>
      <sz val="12"/>
      <name val="Symbol"/>
      <family val="0"/>
    </font>
    <font>
      <b/>
      <i/>
      <sz val="12"/>
      <name val="Verdana"/>
      <family val="0"/>
    </font>
    <font>
      <b/>
      <sz val="14"/>
      <name val="Verdana"/>
      <family val="0"/>
    </font>
    <font>
      <sz val="15.25"/>
      <name val="Verdana"/>
      <family val="0"/>
    </font>
    <font>
      <b/>
      <sz val="18.25"/>
      <name val="Verdana"/>
      <family val="0"/>
    </font>
    <font>
      <b/>
      <sz val="15.25"/>
      <name val="Verdana"/>
      <family val="0"/>
    </font>
    <font>
      <b/>
      <sz val="22"/>
      <color indexed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169" fontId="8" fillId="0" borderId="0" xfId="0" applyNumberFormat="1" applyFont="1" applyAlignment="1">
      <alignment/>
    </xf>
    <xf numFmtId="0" fontId="11" fillId="2" borderId="1" xfId="0" applyFont="1" applyFill="1" applyBorder="1" applyAlignment="1">
      <alignment horizontal="center"/>
    </xf>
    <xf numFmtId="169" fontId="8" fillId="2" borderId="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/>
    </xf>
    <xf numFmtId="169" fontId="8" fillId="2" borderId="1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9" fontId="8" fillId="2" borderId="1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Verdana"/>
                <a:ea typeface="Verdana"/>
                <a:cs typeface="Verdana"/>
              </a:rPr>
              <a:t>Histogramme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r?partition r?elle observ?e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'étapes 1_2'!$D$6:$D$13</c:f>
              <c:numCache/>
            </c:numRef>
          </c:cat>
          <c:val>
            <c:numRef>
              <c:f>'étapes 1_2'!$E$6:$E$13</c:f>
              <c:numCache/>
            </c:numRef>
          </c:val>
        </c:ser>
        <c:axId val="45278880"/>
        <c:axId val="4856737"/>
      </c:barChart>
      <c:lineChart>
        <c:grouping val="standard"/>
        <c:varyColors val="0"/>
        <c:axId val="43710634"/>
        <c:axId val="57851387"/>
      </c:lineChart>
      <c:catAx>
        <c:axId val="4527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6737"/>
        <c:crosses val="autoZero"/>
        <c:auto val="1"/>
        <c:lblOffset val="100"/>
        <c:noMultiLvlLbl val="0"/>
      </c:catAx>
      <c:valAx>
        <c:axId val="48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Fr?quence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78880"/>
        <c:crossesAt val="1"/>
        <c:crossBetween val="between"/>
        <c:dispUnits/>
      </c:valAx>
      <c:catAx>
        <c:axId val="43710634"/>
        <c:scaling>
          <c:orientation val="minMax"/>
        </c:scaling>
        <c:axPos val="b"/>
        <c:delete val="1"/>
        <c:majorTickMark val="in"/>
        <c:minorTickMark val="none"/>
        <c:tickLblPos val="nextTo"/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10634"/>
        <c:crosses val="max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9525</xdr:rowOff>
    </xdr:from>
    <xdr:ext cx="11706225" cy="714375"/>
    <xdr:sp>
      <xdr:nvSpPr>
        <xdr:cNvPr id="1" name="TextBox 14"/>
        <xdr:cNvSpPr txBox="1">
          <a:spLocks noChangeArrowheads="1"/>
        </xdr:cNvSpPr>
      </xdr:nvSpPr>
      <xdr:spPr>
        <a:xfrm>
          <a:off x="161925" y="9525"/>
          <a:ext cx="11706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Verdana"/>
              <a:ea typeface="Verdana"/>
              <a:cs typeface="Verdana"/>
            </a:rPr>
            <a:t>Voici les 50 durées chronométrées et ordonnées dans l'ordre croissant.
Elles sont regroupées en classes à l'aide de l'outil Histogramme (menu Outils, utilitaires d'analyse).</a:t>
          </a:r>
        </a:p>
      </xdr:txBody>
    </xdr:sp>
    <xdr:clientData/>
  </xdr:oneCellAnchor>
  <xdr:oneCellAnchor>
    <xdr:from>
      <xdr:col>2</xdr:col>
      <xdr:colOff>514350</xdr:colOff>
      <xdr:row>18</xdr:row>
      <xdr:rowOff>123825</xdr:rowOff>
    </xdr:from>
    <xdr:ext cx="7067550" cy="714375"/>
    <xdr:sp>
      <xdr:nvSpPr>
        <xdr:cNvPr id="2" name="TextBox 15"/>
        <xdr:cNvSpPr txBox="1">
          <a:spLocks noChangeArrowheads="1"/>
        </xdr:cNvSpPr>
      </xdr:nvSpPr>
      <xdr:spPr>
        <a:xfrm>
          <a:off x="3152775" y="4629150"/>
          <a:ext cx="7067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Verdana"/>
              <a:ea typeface="Verdana"/>
              <a:cs typeface="Verdana"/>
            </a:rPr>
            <a:t>Le tracé de l'histogramme des classes à partir des valeurs réelles semble montrer une forme de loi gamma.</a:t>
          </a:r>
        </a:p>
      </xdr:txBody>
    </xdr:sp>
    <xdr:clientData/>
  </xdr:oneCellAnchor>
  <xdr:twoCellAnchor>
    <xdr:from>
      <xdr:col>6</xdr:col>
      <xdr:colOff>295275</xdr:colOff>
      <xdr:row>2</xdr:row>
      <xdr:rowOff>219075</xdr:rowOff>
    </xdr:from>
    <xdr:to>
      <xdr:col>13</xdr:col>
      <xdr:colOff>209550</xdr:colOff>
      <xdr:row>16</xdr:row>
      <xdr:rowOff>171450</xdr:rowOff>
    </xdr:to>
    <xdr:graphicFrame>
      <xdr:nvGraphicFramePr>
        <xdr:cNvPr id="3" name="Chart 17"/>
        <xdr:cNvGraphicFramePr/>
      </xdr:nvGraphicFramePr>
      <xdr:xfrm>
        <a:off x="6286500" y="676275"/>
        <a:ext cx="4610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123825</xdr:colOff>
      <xdr:row>26</xdr:row>
      <xdr:rowOff>200025</xdr:rowOff>
    </xdr:from>
    <xdr:ext cx="7038975" cy="762000"/>
    <xdr:sp>
      <xdr:nvSpPr>
        <xdr:cNvPr id="4" name="TextBox 18"/>
        <xdr:cNvSpPr txBox="1">
          <a:spLocks noChangeArrowheads="1"/>
        </xdr:cNvSpPr>
      </xdr:nvSpPr>
      <xdr:spPr>
        <a:xfrm>
          <a:off x="5276850" y="6467475"/>
          <a:ext cx="7038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Verdana"/>
              <a:ea typeface="Verdana"/>
              <a:cs typeface="Verdana"/>
            </a:rPr>
            <a:t>Après avoir calculé la moyenne et l'écart type, on obtient les paramètres de la loi gamma.</a:t>
          </a:r>
        </a:p>
      </xdr:txBody>
    </xdr:sp>
    <xdr:clientData/>
  </xdr:oneCellAnchor>
  <xdr:twoCellAnchor>
    <xdr:from>
      <xdr:col>10</xdr:col>
      <xdr:colOff>771525</xdr:colOff>
      <xdr:row>22</xdr:row>
      <xdr:rowOff>133350</xdr:rowOff>
    </xdr:from>
    <xdr:to>
      <xdr:col>10</xdr:col>
      <xdr:colOff>771525</xdr:colOff>
      <xdr:row>26</xdr:row>
      <xdr:rowOff>180975</xdr:rowOff>
    </xdr:to>
    <xdr:sp>
      <xdr:nvSpPr>
        <xdr:cNvPr id="5" name="Line 19"/>
        <xdr:cNvSpPr>
          <a:spLocks/>
        </xdr:cNvSpPr>
      </xdr:nvSpPr>
      <xdr:spPr>
        <a:xfrm>
          <a:off x="7705725" y="5400675"/>
          <a:ext cx="0" cy="10477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0</xdr:row>
      <xdr:rowOff>0</xdr:rowOff>
    </xdr:from>
    <xdr:ext cx="11687175" cy="990600"/>
    <xdr:sp>
      <xdr:nvSpPr>
        <xdr:cNvPr id="1" name="TextBox 2"/>
        <xdr:cNvSpPr txBox="1">
          <a:spLocks noChangeArrowheads="1"/>
        </xdr:cNvSpPr>
      </xdr:nvSpPr>
      <xdr:spPr>
        <a:xfrm>
          <a:off x="828675" y="0"/>
          <a:ext cx="11687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Verdana"/>
              <a:ea typeface="Verdana"/>
              <a:cs typeface="Verdana"/>
            </a:rPr>
            <a:t>Des regroupements de classes sont effectués afin de ne pas avoir un effectif&lt;5 dans chaque classe (voir méthodologie d'un test du Khi2). Puis la fréquence théorique selon la loi gamma est calculée afin de comparer à la fréquence réelle.</a:t>
          </a:r>
        </a:p>
      </xdr:txBody>
    </xdr:sp>
    <xdr:clientData/>
  </xdr:oneCellAnchor>
  <xdr:oneCellAnchor>
    <xdr:from>
      <xdr:col>0</xdr:col>
      <xdr:colOff>0</xdr:colOff>
      <xdr:row>32</xdr:row>
      <xdr:rowOff>28575</xdr:rowOff>
    </xdr:from>
    <xdr:ext cx="9067800" cy="1838325"/>
    <xdr:sp>
      <xdr:nvSpPr>
        <xdr:cNvPr id="2" name="TextBox 3"/>
        <xdr:cNvSpPr txBox="1">
          <a:spLocks noChangeArrowheads="1"/>
        </xdr:cNvSpPr>
      </xdr:nvSpPr>
      <xdr:spPr>
        <a:xfrm>
          <a:off x="0" y="6762750"/>
          <a:ext cx="906780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Verdana"/>
              <a:ea typeface="Verdana"/>
              <a:cs typeface="Verdana"/>
            </a:rPr>
            <a:t>Le Khi2 est inférieur à la valeur issue de la table du Khi2 par une formule excel.
Pour déterminer cette dernière valeur, le nombre de degrés de liberté = nombre de classes - 2 - 1 soit 3. Le seuil de risque est 5%.
La distribution des durées selon une loi gamma de paramètres </a:t>
          </a:r>
          <a:r>
            <a:rPr lang="en-US" cap="none" sz="18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800" b="1" i="0" u="none" baseline="0">
              <a:latin typeface="Verdana"/>
              <a:ea typeface="Verdana"/>
              <a:cs typeface="Verdana"/>
            </a:rPr>
            <a:t>=19,9 et </a:t>
          </a:r>
          <a:r>
            <a:rPr lang="en-US" cap="none" sz="1800" b="1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800" b="1" i="0" u="none" baseline="0">
              <a:latin typeface="Verdana"/>
              <a:ea typeface="Verdana"/>
              <a:cs typeface="Verdana"/>
            </a:rPr>
            <a:t>=1,8 est donc envisageable.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59"/>
  <sheetViews>
    <sheetView showGridLines="0" tabSelected="1" zoomScale="50" zoomScaleNormal="50" workbookViewId="0" topLeftCell="A1">
      <selection activeCell="L34" sqref="L34"/>
    </sheetView>
  </sheetViews>
  <sheetFormatPr defaultColWidth="11.00390625" defaultRowHeight="12.75"/>
  <cols>
    <col min="1" max="1" width="18.625" style="0" customWidth="1"/>
    <col min="2" max="2" width="16.00390625" style="0" customWidth="1"/>
    <col min="8" max="8" width="1.37890625" style="0" customWidth="1"/>
    <col min="9" max="10" width="10.75390625" style="0" hidden="1" customWidth="1"/>
    <col min="12" max="12" width="17.375" style="0" bestFit="1" customWidth="1"/>
    <col min="13" max="13" width="20.875" style="5" customWidth="1"/>
    <col min="14" max="14" width="9.75390625" style="0" customWidth="1"/>
  </cols>
  <sheetData>
    <row r="1" ht="18"/>
    <row r="2" ht="18"/>
    <row r="3" ht="18"/>
    <row r="4" spans="1:12" ht="27">
      <c r="A4" s="21" t="s">
        <v>15</v>
      </c>
      <c r="B4" s="21"/>
      <c r="K4" s="6"/>
      <c r="L4" s="6"/>
    </row>
    <row r="5" spans="1:14" s="3" customFormat="1" ht="69" customHeight="1">
      <c r="A5" s="4" t="s">
        <v>13</v>
      </c>
      <c r="B5" s="4" t="s">
        <v>3</v>
      </c>
      <c r="D5" s="9" t="s">
        <v>4</v>
      </c>
      <c r="E5" s="9" t="s">
        <v>5</v>
      </c>
      <c r="F5"/>
      <c r="G5"/>
      <c r="H5"/>
      <c r="I5"/>
      <c r="J5"/>
      <c r="K5"/>
      <c r="L5"/>
      <c r="M5"/>
      <c r="N5"/>
    </row>
    <row r="6" spans="1:21" ht="15.75">
      <c r="A6" s="2">
        <v>1</v>
      </c>
      <c r="B6" s="2">
        <v>21.5</v>
      </c>
      <c r="D6" s="14">
        <v>21.5</v>
      </c>
      <c r="E6" s="13">
        <v>1</v>
      </c>
      <c r="M6"/>
      <c r="Q6" s="19" t="s">
        <v>14</v>
      </c>
      <c r="R6" s="20"/>
      <c r="S6" s="20"/>
      <c r="T6" s="20"/>
      <c r="U6" s="20"/>
    </row>
    <row r="7" spans="1:21" ht="15.75">
      <c r="A7" s="2">
        <v>2</v>
      </c>
      <c r="B7" s="2">
        <v>22</v>
      </c>
      <c r="D7" s="14">
        <v>26.07142857142857</v>
      </c>
      <c r="E7" s="13">
        <v>7</v>
      </c>
      <c r="M7"/>
      <c r="Q7" s="20"/>
      <c r="R7" s="20"/>
      <c r="S7" s="20"/>
      <c r="T7" s="20"/>
      <c r="U7" s="20"/>
    </row>
    <row r="8" spans="1:21" ht="15.75">
      <c r="A8" s="2">
        <v>3</v>
      </c>
      <c r="B8" s="2">
        <v>23.5</v>
      </c>
      <c r="D8" s="14">
        <v>30.642857142857142</v>
      </c>
      <c r="E8" s="13">
        <v>8</v>
      </c>
      <c r="M8"/>
      <c r="Q8" s="2">
        <v>21.5</v>
      </c>
      <c r="R8" s="2">
        <v>29</v>
      </c>
      <c r="S8" s="2">
        <v>34</v>
      </c>
      <c r="T8" s="2">
        <v>40</v>
      </c>
      <c r="U8" s="2">
        <v>52</v>
      </c>
    </row>
    <row r="9" spans="1:21" ht="15.75">
      <c r="A9" s="2">
        <v>4</v>
      </c>
      <c r="B9" s="2">
        <v>23.5</v>
      </c>
      <c r="D9" s="14">
        <v>35.214285714285715</v>
      </c>
      <c r="E9" s="13">
        <v>10</v>
      </c>
      <c r="M9"/>
      <c r="Q9" s="2">
        <v>22</v>
      </c>
      <c r="R9" s="2">
        <v>29</v>
      </c>
      <c r="S9" s="2">
        <v>34</v>
      </c>
      <c r="T9" s="2">
        <v>40</v>
      </c>
      <c r="U9" s="2">
        <v>53.5</v>
      </c>
    </row>
    <row r="10" spans="1:21" ht="15.75">
      <c r="A10" s="2">
        <v>5</v>
      </c>
      <c r="B10" s="2">
        <v>24</v>
      </c>
      <c r="D10" s="14">
        <v>39.785714285714285</v>
      </c>
      <c r="E10" s="13">
        <v>10</v>
      </c>
      <c r="M10"/>
      <c r="Q10" s="2">
        <v>23.5</v>
      </c>
      <c r="R10" s="2">
        <v>30</v>
      </c>
      <c r="S10" s="2">
        <v>35.5</v>
      </c>
      <c r="T10" s="2">
        <v>40</v>
      </c>
      <c r="U10" s="7"/>
    </row>
    <row r="11" spans="1:21" ht="15.75">
      <c r="A11" s="2">
        <v>6</v>
      </c>
      <c r="B11" s="2">
        <v>25.5</v>
      </c>
      <c r="D11" s="14">
        <v>44.357142857142854</v>
      </c>
      <c r="E11" s="13">
        <v>8</v>
      </c>
      <c r="M11"/>
      <c r="Q11" s="2">
        <v>23.5</v>
      </c>
      <c r="R11" s="2">
        <v>30</v>
      </c>
      <c r="S11" s="2">
        <v>35.5</v>
      </c>
      <c r="T11" s="2">
        <v>41.5</v>
      </c>
      <c r="U11" s="7"/>
    </row>
    <row r="12" spans="1:21" ht="15.75">
      <c r="A12" s="2">
        <v>7</v>
      </c>
      <c r="B12" s="2">
        <v>26</v>
      </c>
      <c r="D12" s="14">
        <v>48.92857142857143</v>
      </c>
      <c r="E12" s="13">
        <v>3</v>
      </c>
      <c r="M12"/>
      <c r="Q12" s="2">
        <v>24</v>
      </c>
      <c r="R12" s="2">
        <v>31</v>
      </c>
      <c r="S12" s="2">
        <v>36</v>
      </c>
      <c r="T12" s="2">
        <v>42</v>
      </c>
      <c r="U12" s="7"/>
    </row>
    <row r="13" spans="1:21" ht="15.75">
      <c r="A13" s="2">
        <v>8</v>
      </c>
      <c r="B13" s="2">
        <v>26</v>
      </c>
      <c r="D13" s="14">
        <v>200</v>
      </c>
      <c r="E13" s="13">
        <v>3</v>
      </c>
      <c r="M13"/>
      <c r="Q13" s="2">
        <v>25.5</v>
      </c>
      <c r="R13" s="2">
        <v>31.5</v>
      </c>
      <c r="S13" s="2">
        <v>36</v>
      </c>
      <c r="T13" s="2">
        <v>42</v>
      </c>
      <c r="U13" s="7"/>
    </row>
    <row r="14" spans="1:21" ht="15.75">
      <c r="A14" s="2">
        <v>9</v>
      </c>
      <c r="B14" s="2">
        <v>27</v>
      </c>
      <c r="M14"/>
      <c r="Q14" s="2">
        <v>26</v>
      </c>
      <c r="R14" s="2">
        <v>32</v>
      </c>
      <c r="S14" s="2">
        <v>36</v>
      </c>
      <c r="T14" s="2">
        <v>43.5</v>
      </c>
      <c r="U14" s="7"/>
    </row>
    <row r="15" spans="1:21" ht="15.75">
      <c r="A15" s="2">
        <v>10</v>
      </c>
      <c r="B15" s="2">
        <v>28</v>
      </c>
      <c r="M15"/>
      <c r="Q15" s="2">
        <v>26</v>
      </c>
      <c r="R15" s="2">
        <v>32</v>
      </c>
      <c r="S15" s="2">
        <v>37.5</v>
      </c>
      <c r="T15" s="2">
        <v>44</v>
      </c>
      <c r="U15" s="7"/>
    </row>
    <row r="16" spans="1:21" ht="15.75">
      <c r="A16" s="2">
        <v>11</v>
      </c>
      <c r="B16" s="2">
        <v>28</v>
      </c>
      <c r="M16"/>
      <c r="Q16" s="2">
        <v>27</v>
      </c>
      <c r="R16" s="2">
        <v>32</v>
      </c>
      <c r="S16" s="2">
        <v>37.5</v>
      </c>
      <c r="T16" s="2">
        <v>45.5</v>
      </c>
      <c r="U16" s="7"/>
    </row>
    <row r="17" spans="1:21" ht="15.75">
      <c r="A17" s="2">
        <v>12</v>
      </c>
      <c r="B17" s="2">
        <v>28</v>
      </c>
      <c r="M17"/>
      <c r="Q17" s="2">
        <v>28</v>
      </c>
      <c r="R17" s="2">
        <v>33.5</v>
      </c>
      <c r="S17" s="2">
        <v>38</v>
      </c>
      <c r="T17" s="2">
        <v>46</v>
      </c>
      <c r="U17" s="7"/>
    </row>
    <row r="18" spans="1:21" ht="15.75">
      <c r="A18" s="2">
        <v>13</v>
      </c>
      <c r="B18" s="2">
        <v>29</v>
      </c>
      <c r="M18"/>
      <c r="Q18" s="2">
        <v>28</v>
      </c>
      <c r="R18" s="2">
        <v>33.5</v>
      </c>
      <c r="S18" s="2">
        <v>38</v>
      </c>
      <c r="T18" s="2">
        <v>48</v>
      </c>
      <c r="U18" s="7"/>
    </row>
    <row r="19" spans="1:21" ht="15">
      <c r="A19" s="2">
        <v>14</v>
      </c>
      <c r="B19" s="2">
        <v>29</v>
      </c>
      <c r="M19"/>
      <c r="Q19" s="2">
        <v>28</v>
      </c>
      <c r="R19" s="2">
        <v>33.5</v>
      </c>
      <c r="S19" s="2">
        <v>39.5</v>
      </c>
      <c r="T19" s="2">
        <v>50</v>
      </c>
      <c r="U19" s="7"/>
    </row>
    <row r="20" spans="1:13" ht="15">
      <c r="A20" s="2">
        <v>15</v>
      </c>
      <c r="B20" s="2">
        <v>30</v>
      </c>
      <c r="M20"/>
    </row>
    <row r="21" spans="1:13" ht="15">
      <c r="A21" s="2">
        <v>16</v>
      </c>
      <c r="B21" s="2">
        <v>30</v>
      </c>
      <c r="M21"/>
    </row>
    <row r="22" spans="1:13" ht="15">
      <c r="A22" s="2">
        <v>17</v>
      </c>
      <c r="B22" s="2">
        <v>31</v>
      </c>
      <c r="M22"/>
    </row>
    <row r="23" spans="1:13" ht="15">
      <c r="A23" s="2">
        <v>18</v>
      </c>
      <c r="B23" s="2">
        <v>31.5</v>
      </c>
      <c r="M23"/>
    </row>
    <row r="24" spans="1:2" ht="18">
      <c r="A24" s="2">
        <v>19</v>
      </c>
      <c r="B24" s="2">
        <v>32</v>
      </c>
    </row>
    <row r="25" spans="1:13" ht="27.75">
      <c r="A25" s="2">
        <v>20</v>
      </c>
      <c r="B25" s="2">
        <v>32</v>
      </c>
      <c r="L25" s="22" t="s">
        <v>16</v>
      </c>
      <c r="M25" s="22"/>
    </row>
    <row r="26" spans="1:2" ht="18">
      <c r="A26" s="2">
        <v>21</v>
      </c>
      <c r="B26" s="2">
        <v>32</v>
      </c>
    </row>
    <row r="27" spans="1:2" ht="18">
      <c r="A27" s="2">
        <v>22</v>
      </c>
      <c r="B27" s="2">
        <v>33.5</v>
      </c>
    </row>
    <row r="28" spans="1:2" ht="18">
      <c r="A28" s="2">
        <v>23</v>
      </c>
      <c r="B28" s="2">
        <v>33.5</v>
      </c>
    </row>
    <row r="29" spans="1:2" ht="18">
      <c r="A29" s="2">
        <v>24</v>
      </c>
      <c r="B29" s="2">
        <v>33.5</v>
      </c>
    </row>
    <row r="30" spans="1:2" ht="18">
      <c r="A30" s="2">
        <v>25</v>
      </c>
      <c r="B30" s="2">
        <v>34</v>
      </c>
    </row>
    <row r="31" spans="1:2" ht="18">
      <c r="A31" s="2">
        <v>26</v>
      </c>
      <c r="B31" s="2">
        <v>34</v>
      </c>
    </row>
    <row r="32" spans="1:13" ht="15.75">
      <c r="A32" s="2">
        <v>27</v>
      </c>
      <c r="B32" s="2">
        <v>35.5</v>
      </c>
      <c r="L32" s="2" t="s">
        <v>6</v>
      </c>
      <c r="M32" s="10">
        <f>AVERAGE(B6:B55)</f>
        <v>34.91</v>
      </c>
    </row>
    <row r="33" spans="1:13" ht="15.75">
      <c r="A33" s="2">
        <v>28</v>
      </c>
      <c r="B33" s="2">
        <v>35.5</v>
      </c>
      <c r="L33" s="2" t="s">
        <v>2</v>
      </c>
      <c r="M33" s="10">
        <f>STDEVP(B6:B55)</f>
        <v>7.829233678975229</v>
      </c>
    </row>
    <row r="34" spans="1:13" ht="16.5">
      <c r="A34" s="2">
        <v>29</v>
      </c>
      <c r="B34" s="2">
        <v>36</v>
      </c>
      <c r="L34" s="15" t="s">
        <v>0</v>
      </c>
      <c r="M34" s="16">
        <f>M32/M35</f>
        <v>19.882051131460152</v>
      </c>
    </row>
    <row r="35" spans="1:13" ht="16.5">
      <c r="A35" s="2">
        <v>30</v>
      </c>
      <c r="B35" s="2">
        <v>36</v>
      </c>
      <c r="L35" s="15" t="s">
        <v>1</v>
      </c>
      <c r="M35" s="16">
        <f>M33*M33/M32</f>
        <v>1.7558550558579205</v>
      </c>
    </row>
    <row r="36" spans="1:2" ht="18">
      <c r="A36" s="2">
        <v>31</v>
      </c>
      <c r="B36" s="2">
        <v>36</v>
      </c>
    </row>
    <row r="37" spans="1:2" ht="18">
      <c r="A37" s="2">
        <v>32</v>
      </c>
      <c r="B37" s="2">
        <v>37.5</v>
      </c>
    </row>
    <row r="38" spans="1:2" ht="18">
      <c r="A38" s="2">
        <v>33</v>
      </c>
      <c r="B38" s="2">
        <v>37.5</v>
      </c>
    </row>
    <row r="39" spans="1:2" ht="18">
      <c r="A39" s="2">
        <v>34</v>
      </c>
      <c r="B39" s="2">
        <v>38</v>
      </c>
    </row>
    <row r="40" spans="1:2" ht="18">
      <c r="A40" s="2">
        <v>35</v>
      </c>
      <c r="B40" s="2">
        <v>38</v>
      </c>
    </row>
    <row r="41" spans="1:2" ht="18">
      <c r="A41" s="2">
        <v>36</v>
      </c>
      <c r="B41" s="2">
        <v>39.5</v>
      </c>
    </row>
    <row r="42" spans="1:2" ht="18">
      <c r="A42" s="2">
        <v>37</v>
      </c>
      <c r="B42" s="2">
        <v>40</v>
      </c>
    </row>
    <row r="43" spans="1:2" ht="18">
      <c r="A43" s="2">
        <v>38</v>
      </c>
      <c r="B43" s="2">
        <v>40</v>
      </c>
    </row>
    <row r="44" spans="1:2" ht="18">
      <c r="A44" s="2">
        <v>39</v>
      </c>
      <c r="B44" s="2">
        <v>40</v>
      </c>
    </row>
    <row r="45" spans="1:2" ht="18">
      <c r="A45" s="2">
        <v>40</v>
      </c>
      <c r="B45" s="2">
        <v>41.5</v>
      </c>
    </row>
    <row r="46" spans="1:2" ht="18">
      <c r="A46" s="2">
        <v>41</v>
      </c>
      <c r="B46" s="2">
        <v>42</v>
      </c>
    </row>
    <row r="47" spans="1:2" ht="18">
      <c r="A47" s="2">
        <v>42</v>
      </c>
      <c r="B47" s="2">
        <v>42</v>
      </c>
    </row>
    <row r="48" spans="1:2" ht="18">
      <c r="A48" s="2">
        <v>43</v>
      </c>
      <c r="B48" s="2">
        <v>43.5</v>
      </c>
    </row>
    <row r="49" spans="1:2" ht="18">
      <c r="A49" s="2">
        <v>44</v>
      </c>
      <c r="B49" s="2">
        <v>44</v>
      </c>
    </row>
    <row r="50" spans="1:2" ht="18">
      <c r="A50" s="2">
        <v>45</v>
      </c>
      <c r="B50" s="2">
        <v>45.5</v>
      </c>
    </row>
    <row r="51" spans="1:2" ht="18">
      <c r="A51" s="2">
        <v>46</v>
      </c>
      <c r="B51" s="2">
        <v>46</v>
      </c>
    </row>
    <row r="52" spans="1:2" ht="18">
      <c r="A52" s="2">
        <v>47</v>
      </c>
      <c r="B52" s="2">
        <v>48</v>
      </c>
    </row>
    <row r="53" spans="1:2" ht="18">
      <c r="A53" s="2">
        <v>48</v>
      </c>
      <c r="B53" s="2">
        <v>50</v>
      </c>
    </row>
    <row r="54" spans="1:2" ht="18">
      <c r="A54" s="2">
        <v>49</v>
      </c>
      <c r="B54" s="2">
        <v>52</v>
      </c>
    </row>
    <row r="55" spans="1:2" ht="18">
      <c r="A55" s="2">
        <v>50</v>
      </c>
      <c r="B55" s="2">
        <v>53.5</v>
      </c>
    </row>
    <row r="59" ht="18">
      <c r="C59" s="1"/>
    </row>
  </sheetData>
  <mergeCells count="3">
    <mergeCell ref="Q6:U7"/>
    <mergeCell ref="A4:B4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39"/>
  <sheetViews>
    <sheetView showGridLines="0" zoomScale="75" zoomScaleNormal="75" workbookViewId="0" topLeftCell="A11">
      <selection activeCell="D46" sqref="D46"/>
    </sheetView>
  </sheetViews>
  <sheetFormatPr defaultColWidth="11.00390625" defaultRowHeight="12.75"/>
  <cols>
    <col min="1" max="1" width="14.875" style="1" customWidth="1"/>
    <col min="2" max="3" width="12.75390625" style="1" customWidth="1"/>
    <col min="4" max="4" width="13.375" style="1" customWidth="1"/>
    <col min="5" max="5" width="17.125" style="1" customWidth="1"/>
    <col min="6" max="6" width="18.00390625" style="1" customWidth="1"/>
    <col min="7" max="7" width="17.25390625" style="1" bestFit="1" customWidth="1"/>
    <col min="8" max="8" width="17.125" style="1" bestFit="1" customWidth="1"/>
    <col min="9" max="16384" width="10.75390625" style="1" customWidth="1"/>
  </cols>
  <sheetData>
    <row r="1" ht="15"/>
    <row r="2" ht="15"/>
    <row r="3" ht="15"/>
    <row r="4" ht="15"/>
    <row r="5" ht="15"/>
    <row r="6" spans="1:9" ht="15">
      <c r="A6"/>
      <c r="B6"/>
      <c r="C6"/>
      <c r="D6"/>
      <c r="E6"/>
      <c r="F6"/>
      <c r="G6"/>
      <c r="H6"/>
      <c r="I6"/>
    </row>
    <row r="7" spans="1:9" ht="15.75">
      <c r="A7"/>
      <c r="B7"/>
      <c r="C7"/>
      <c r="D7"/>
      <c r="E7"/>
      <c r="F7"/>
      <c r="G7"/>
      <c r="H7"/>
      <c r="I7"/>
    </row>
    <row r="8" ht="15.75">
      <c r="I8"/>
    </row>
    <row r="9" ht="15.75">
      <c r="I9"/>
    </row>
    <row r="10" ht="15.75">
      <c r="I10"/>
    </row>
    <row r="11" spans="3:9" ht="27.75">
      <c r="C11" s="22" t="s">
        <v>17</v>
      </c>
      <c r="D11" s="22"/>
      <c r="I11"/>
    </row>
    <row r="12" ht="15.75">
      <c r="I12"/>
    </row>
    <row r="13" ht="15.75">
      <c r="I13"/>
    </row>
    <row r="14" ht="15.75">
      <c r="I14"/>
    </row>
    <row r="15" spans="1:9" ht="31.5">
      <c r="A15" s="2" t="s">
        <v>4</v>
      </c>
      <c r="B15" s="2" t="s">
        <v>5</v>
      </c>
      <c r="C15" s="8"/>
      <c r="D15" s="12" t="s">
        <v>4</v>
      </c>
      <c r="E15" s="12" t="s">
        <v>9</v>
      </c>
      <c r="F15" s="12" t="s">
        <v>7</v>
      </c>
      <c r="G15" s="12" t="s">
        <v>8</v>
      </c>
      <c r="H15" s="12" t="s">
        <v>10</v>
      </c>
      <c r="I15"/>
    </row>
    <row r="16" spans="1:9" ht="15.75">
      <c r="A16" s="17">
        <v>21.5</v>
      </c>
      <c r="B16" s="17">
        <v>1</v>
      </c>
      <c r="D16" s="10">
        <v>26.07142857142857</v>
      </c>
      <c r="E16" s="10">
        <v>8</v>
      </c>
      <c r="F16" s="10">
        <f>GAMMADIST(D16,'étapes 1_2'!$M$34,'étapes 1_2'!$M$35,TRUE)</f>
        <v>0.12205232972486803</v>
      </c>
      <c r="G16" s="10">
        <f aca="true" t="shared" si="0" ref="G16:G21">F16*50</f>
        <v>6.102616486243401</v>
      </c>
      <c r="H16" s="10">
        <f aca="true" t="shared" si="1" ref="H16:H21">(G16-E16)*(G16-E16)/G16</f>
        <v>0.5899214224571786</v>
      </c>
      <c r="I16"/>
    </row>
    <row r="17" spans="1:9" ht="15.75">
      <c r="A17" s="17">
        <v>26.07142857142857</v>
      </c>
      <c r="B17" s="17">
        <v>7</v>
      </c>
      <c r="D17" s="10">
        <v>30.642857142857142</v>
      </c>
      <c r="E17" s="10">
        <v>8</v>
      </c>
      <c r="F17" s="10">
        <f>GAMMADIST(D17,'étapes 1_2'!$M$34,'étapes 1_2'!$M$35,TRUE)-GAMMADIST(D16,'étapes 1_2'!$M$34,'étapes 1_2'!$M$35,TRUE)</f>
        <v>0.18883618012820236</v>
      </c>
      <c r="G17" s="10">
        <f t="shared" si="0"/>
        <v>9.441809006410118</v>
      </c>
      <c r="H17" s="10">
        <f t="shared" si="1"/>
        <v>0.22017107204286898</v>
      </c>
      <c r="I17"/>
    </row>
    <row r="18" spans="1:9" ht="15.75">
      <c r="A18" s="2">
        <v>30.642857142857142</v>
      </c>
      <c r="B18" s="2">
        <v>8</v>
      </c>
      <c r="D18" s="10">
        <v>35.214285714285715</v>
      </c>
      <c r="E18" s="10">
        <v>10</v>
      </c>
      <c r="F18" s="10">
        <f>GAMMADIST(D18,'étapes 1_2'!$M$34,'étapes 1_2'!$M$35,TRUE)-GAMMADIST(D17,'étapes 1_2'!$M$34,'étapes 1_2'!$M$35,TRUE)</f>
        <v>0.23431178205943703</v>
      </c>
      <c r="G18" s="10">
        <f t="shared" si="0"/>
        <v>11.715589102971851</v>
      </c>
      <c r="H18" s="10">
        <f t="shared" si="1"/>
        <v>0.2512247522823379</v>
      </c>
      <c r="I18"/>
    </row>
    <row r="19" spans="1:9" ht="15.75">
      <c r="A19" s="2">
        <v>35.214285714285715</v>
      </c>
      <c r="B19" s="2">
        <v>10</v>
      </c>
      <c r="D19" s="10">
        <v>39.785714285714285</v>
      </c>
      <c r="E19" s="10">
        <v>10</v>
      </c>
      <c r="F19" s="10">
        <f>GAMMADIST(D19,'étapes 1_2'!$M$34,'étapes 1_2'!$M$35,TRUE)-GAMMADIST(D18,'étapes 1_2'!$M$34,'étapes 1_2'!$M$35,TRUE)</f>
        <v>0.2033498531433614</v>
      </c>
      <c r="G19" s="10">
        <f t="shared" si="0"/>
        <v>10.16749265716807</v>
      </c>
      <c r="H19" s="10">
        <f t="shared" si="1"/>
        <v>0.002759165032240556</v>
      </c>
      <c r="I19"/>
    </row>
    <row r="20" spans="1:9" ht="15.75">
      <c r="A20" s="2">
        <v>39.785714285714285</v>
      </c>
      <c r="B20" s="2">
        <v>10</v>
      </c>
      <c r="C20"/>
      <c r="D20" s="10">
        <v>44.357142857142854</v>
      </c>
      <c r="E20" s="10">
        <v>8</v>
      </c>
      <c r="F20" s="10">
        <f>GAMMADIST(D20,'étapes 1_2'!$M$34,'étapes 1_2'!$M$35,TRUE)-GAMMADIST(D19,'étapes 1_2'!$M$34,'étapes 1_2'!$M$35,TRUE)</f>
        <v>0.13355850021630422</v>
      </c>
      <c r="G20" s="10">
        <f t="shared" si="0"/>
        <v>6.677925010815211</v>
      </c>
      <c r="H20" s="10">
        <f t="shared" si="1"/>
        <v>0.26174032715209933</v>
      </c>
      <c r="I20"/>
    </row>
    <row r="21" spans="1:9" ht="15.75">
      <c r="A21" s="2">
        <v>44.357142857142854</v>
      </c>
      <c r="B21" s="2">
        <v>8</v>
      </c>
      <c r="C21"/>
      <c r="D21" s="10">
        <v>500</v>
      </c>
      <c r="E21" s="10">
        <v>6</v>
      </c>
      <c r="F21" s="10">
        <f>GAMMADIST(D21,'étapes 1_2'!$M$34,'étapes 1_2'!$M$35,TRUE)-GAMMADIST(D20,'étapes 1_2'!$M$34,'étapes 1_2'!$M$35,TRUE)</f>
        <v>0.11789135472782697</v>
      </c>
      <c r="G21" s="10">
        <f t="shared" si="0"/>
        <v>5.894567736391348</v>
      </c>
      <c r="H21" s="10">
        <f t="shared" si="1"/>
        <v>0.0018857976881014558</v>
      </c>
      <c r="I21"/>
    </row>
    <row r="22" spans="1:9" ht="15.75">
      <c r="A22" s="18">
        <v>48.92857142857143</v>
      </c>
      <c r="B22" s="18">
        <v>3</v>
      </c>
      <c r="C22"/>
      <c r="D22"/>
      <c r="E22"/>
      <c r="F22"/>
      <c r="G22"/>
      <c r="H22"/>
      <c r="I22"/>
    </row>
    <row r="23" spans="1:9" ht="15.75">
      <c r="A23" s="18">
        <v>200</v>
      </c>
      <c r="B23" s="18">
        <v>3</v>
      </c>
      <c r="C23"/>
      <c r="D23"/>
      <c r="E23"/>
      <c r="F23"/>
      <c r="G23"/>
      <c r="H23"/>
      <c r="I23"/>
    </row>
    <row r="24" spans="3:9" ht="15.75">
      <c r="C24"/>
      <c r="D24"/>
      <c r="E24"/>
      <c r="F24"/>
      <c r="G24"/>
      <c r="H24"/>
      <c r="I24"/>
    </row>
    <row r="25" spans="3:9" ht="15.75">
      <c r="C25"/>
      <c r="D25" s="2" t="s">
        <v>11</v>
      </c>
      <c r="E25" s="10">
        <f>SUM(H16:H21)</f>
        <v>1.3277025366548267</v>
      </c>
      <c r="F25"/>
      <c r="G25"/>
      <c r="H25"/>
      <c r="I25"/>
    </row>
    <row r="26" spans="4:5" ht="15.75">
      <c r="D26" s="23" t="s">
        <v>12</v>
      </c>
      <c r="E26" s="25">
        <f>CHIINV(0.05,3)</f>
        <v>7.81472776394987</v>
      </c>
    </row>
    <row r="27" spans="4:5" ht="15.75">
      <c r="D27" s="24"/>
      <c r="E27" s="24"/>
    </row>
    <row r="31" spans="3:8" ht="27.75">
      <c r="C31" s="22" t="s">
        <v>18</v>
      </c>
      <c r="D31" s="22"/>
      <c r="H31"/>
    </row>
    <row r="32" s="11" customFormat="1" ht="15.75">
      <c r="H32" s="3"/>
    </row>
    <row r="33" ht="15">
      <c r="H33"/>
    </row>
    <row r="34" ht="15">
      <c r="H34"/>
    </row>
    <row r="35" ht="15">
      <c r="H35"/>
    </row>
    <row r="36" ht="15">
      <c r="H36"/>
    </row>
    <row r="37" ht="15">
      <c r="H37"/>
    </row>
    <row r="38" ht="15">
      <c r="H38"/>
    </row>
    <row r="39" ht="15">
      <c r="H39"/>
    </row>
    <row r="40" ht="15"/>
    <row r="41" ht="15"/>
  </sheetData>
  <mergeCells count="4">
    <mergeCell ref="D26:D27"/>
    <mergeCell ref="E26:E27"/>
    <mergeCell ref="C11:D11"/>
    <mergeCell ref="C31:D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CONIEL</dc:creator>
  <cp:keywords/>
  <dc:description/>
  <cp:lastModifiedBy>IUT Lorient 2004</cp:lastModifiedBy>
  <dcterms:created xsi:type="dcterms:W3CDTF">2006-03-27T19:06:52Z</dcterms:created>
  <cp:category/>
  <cp:version/>
  <cp:contentType/>
  <cp:contentStatus/>
</cp:coreProperties>
</file>