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2190" windowWidth="15360" windowHeight="8145" activeTab="0"/>
  </bookViews>
  <sheets>
    <sheet name="Correction" sheetId="1" r:id="rId1"/>
  </sheets>
  <definedNames>
    <definedName name="Durée">'Correction'!$C$5</definedName>
    <definedName name="Montant">'Correction'!$C$3</definedName>
    <definedName name="Taux">'Correction'!$C$4</definedName>
  </definedNames>
  <calcPr fullCalcOnLoad="1"/>
</workbook>
</file>

<file path=xl/sharedStrings.xml><?xml version="1.0" encoding="utf-8"?>
<sst xmlns="http://schemas.openxmlformats.org/spreadsheetml/2006/main" count="37" uniqueCount="30">
  <si>
    <t>Capital restant dû au début</t>
  </si>
  <si>
    <t>Intérêts échus</t>
  </si>
  <si>
    <t>Périodes</t>
  </si>
  <si>
    <t xml:space="preserve">Amortissements </t>
  </si>
  <si>
    <t>Annuités</t>
  </si>
  <si>
    <t>Capital restant dû à la fin</t>
  </si>
  <si>
    <t>N</t>
  </si>
  <si>
    <t>N+1</t>
  </si>
  <si>
    <t>N+2</t>
  </si>
  <si>
    <t>N+3</t>
  </si>
  <si>
    <t>Contrôle</t>
  </si>
  <si>
    <t>Montant :</t>
  </si>
  <si>
    <t>TABLEAU D'AMORTISSEMENT D'EMPRUNT</t>
  </si>
  <si>
    <t xml:space="preserve"> </t>
  </si>
  <si>
    <t>N+4</t>
  </si>
  <si>
    <t>Annuité :</t>
  </si>
  <si>
    <t>Durée :</t>
  </si>
  <si>
    <t>€</t>
  </si>
  <si>
    <t>ans</t>
  </si>
  <si>
    <t>Taux (%) :</t>
  </si>
  <si>
    <t>Capital restant</t>
  </si>
  <si>
    <t>dû au début</t>
  </si>
  <si>
    <t>+</t>
  </si>
  <si>
    <t>x</t>
  </si>
  <si>
    <t>Amortissements</t>
  </si>
  <si>
    <t>-</t>
  </si>
  <si>
    <t>Taux</t>
  </si>
  <si>
    <t>0,10</t>
  </si>
  <si>
    <t>&lt;= 26 379,75 € = 100 000,00 x</t>
  </si>
  <si>
    <r>
      <t>1 - (1 + 0,10)</t>
    </r>
    <r>
      <rPr>
        <b/>
        <vertAlign val="superscript"/>
        <sz val="12"/>
        <color indexed="45"/>
        <rFont val="Times New Roman"/>
        <family val="1"/>
      </rPr>
      <t>-5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</si>
</sst>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\ &quot;€&quot;;[Red]\-#,##0.000\ &quot;€&quot;"/>
    <numFmt numFmtId="165" formatCode="#,##0.00_ ;[Red]\-#,##0.00\ "/>
    <numFmt numFmtId="166" formatCode="#,##0.000_ ;[Red]\-#,##0.000\ "/>
    <numFmt numFmtId="167" formatCode="#,##0.0000_ ;[Red]\-#,##0.0000\ "/>
  </numFmts>
  <fonts count="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45"/>
      <name val="Times New Roman"/>
      <family val="1"/>
    </font>
    <font>
      <b/>
      <vertAlign val="superscript"/>
      <sz val="12"/>
      <color indexed="4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45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0" borderId="1" xfId="0" applyFont="1" applyBorder="1" applyAlignment="1" applyProtection="1">
      <alignment/>
      <protection/>
    </xf>
    <xf numFmtId="0" fontId="2" fillId="0" borderId="2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1" fillId="0" borderId="3" xfId="0" applyFont="1" applyBorder="1" applyAlignment="1" applyProtection="1">
      <alignment/>
      <protection/>
    </xf>
    <xf numFmtId="0" fontId="2" fillId="0" borderId="4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5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/>
      <protection/>
    </xf>
    <xf numFmtId="0" fontId="2" fillId="0" borderId="7" xfId="0" applyFont="1" applyBorder="1" applyAlignment="1" applyProtection="1">
      <alignment/>
      <protection/>
    </xf>
    <xf numFmtId="0" fontId="1" fillId="0" borderId="8" xfId="0" applyFont="1" applyBorder="1" applyAlignment="1" applyProtection="1">
      <alignment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2" borderId="9" xfId="0" applyFont="1" applyFill="1" applyBorder="1" applyAlignment="1" applyProtection="1">
      <alignment horizontal="center" vertical="center" wrapText="1"/>
      <protection/>
    </xf>
    <xf numFmtId="0" fontId="2" fillId="2" borderId="10" xfId="0" applyFont="1" applyFill="1" applyBorder="1" applyAlignment="1" applyProtection="1">
      <alignment horizontal="center" vertical="center" wrapText="1"/>
      <protection/>
    </xf>
    <xf numFmtId="0" fontId="2" fillId="2" borderId="11" xfId="0" applyFont="1" applyFill="1" applyBorder="1" applyAlignment="1" applyProtection="1">
      <alignment horizontal="center" vertical="center" wrapText="1"/>
      <protection/>
    </xf>
    <xf numFmtId="4" fontId="2" fillId="0" borderId="9" xfId="0" applyNumberFormat="1" applyFont="1" applyBorder="1" applyAlignment="1" applyProtection="1">
      <alignment horizontal="center"/>
      <protection/>
    </xf>
    <xf numFmtId="165" fontId="1" fillId="0" borderId="0" xfId="0" applyNumberFormat="1" applyFont="1" applyBorder="1" applyAlignment="1" applyProtection="1">
      <alignment/>
      <protection/>
    </xf>
    <xf numFmtId="165" fontId="1" fillId="0" borderId="10" xfId="0" applyNumberFormat="1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 horizontal="right"/>
      <protection/>
    </xf>
    <xf numFmtId="4" fontId="2" fillId="0" borderId="12" xfId="0" applyNumberFormat="1" applyFont="1" applyBorder="1" applyAlignment="1" applyProtection="1">
      <alignment horizontal="right"/>
      <protection/>
    </xf>
    <xf numFmtId="4" fontId="1" fillId="2" borderId="13" xfId="0" applyNumberFormat="1" applyFont="1" applyFill="1" applyBorder="1" applyAlignment="1" applyProtection="1">
      <alignment horizontal="right"/>
      <protection/>
    </xf>
    <xf numFmtId="4" fontId="2" fillId="0" borderId="2" xfId="0" applyNumberFormat="1" applyFont="1" applyFill="1" applyBorder="1" applyAlignment="1" applyProtection="1">
      <alignment horizontal="right"/>
      <protection/>
    </xf>
    <xf numFmtId="9" fontId="2" fillId="0" borderId="0" xfId="19" applyFont="1" applyFill="1" applyBorder="1" applyAlignment="1" applyProtection="1">
      <alignment horizontal="right"/>
      <protection/>
    </xf>
    <xf numFmtId="0" fontId="2" fillId="0" borderId="7" xfId="0" applyFont="1" applyFill="1" applyBorder="1" applyAlignment="1" applyProtection="1">
      <alignment horizontal="right"/>
      <protection/>
    </xf>
    <xf numFmtId="165" fontId="1" fillId="0" borderId="11" xfId="0" applyNumberFormat="1" applyFont="1" applyBorder="1" applyAlignment="1" applyProtection="1">
      <alignment/>
      <protection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4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4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8" fontId="2" fillId="0" borderId="0" xfId="0" applyNumberFormat="1" applyFont="1" applyBorder="1" applyAlignment="1" applyProtection="1">
      <alignment horizontal="center" vertical="center"/>
      <protection/>
    </xf>
    <xf numFmtId="8" fontId="2" fillId="0" borderId="7" xfId="0" applyNumberFormat="1" applyFont="1" applyBorder="1" applyAlignment="1" applyProtection="1">
      <alignment horizontal="center" vertical="center"/>
      <protection/>
    </xf>
    <xf numFmtId="4" fontId="2" fillId="2" borderId="15" xfId="0" applyNumberFormat="1" applyFont="1" applyFill="1" applyBorder="1" applyAlignment="1" applyProtection="1">
      <alignment horizontal="center"/>
      <protection/>
    </xf>
    <xf numFmtId="4" fontId="2" fillId="2" borderId="16" xfId="0" applyNumberFormat="1" applyFont="1" applyFill="1" applyBorder="1" applyAlignment="1" applyProtection="1">
      <alignment horizontal="center"/>
      <protection/>
    </xf>
    <xf numFmtId="0" fontId="2" fillId="2" borderId="17" xfId="0" applyFont="1" applyFill="1" applyBorder="1" applyAlignment="1" applyProtection="1">
      <alignment horizontal="center"/>
      <protection/>
    </xf>
    <xf numFmtId="0" fontId="2" fillId="2" borderId="18" xfId="0" applyFont="1" applyFill="1" applyBorder="1" applyAlignment="1" applyProtection="1">
      <alignment horizontal="center"/>
      <protection/>
    </xf>
    <xf numFmtId="0" fontId="2" fillId="2" borderId="19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12</xdr:row>
      <xdr:rowOff>47625</xdr:rowOff>
    </xdr:from>
    <xdr:to>
      <xdr:col>4</xdr:col>
      <xdr:colOff>0</xdr:colOff>
      <xdr:row>13</xdr:row>
      <xdr:rowOff>28575</xdr:rowOff>
    </xdr:to>
    <xdr:sp>
      <xdr:nvSpPr>
        <xdr:cNvPr id="1" name="AutoShape 1"/>
        <xdr:cNvSpPr>
          <a:spLocks/>
        </xdr:cNvSpPr>
      </xdr:nvSpPr>
      <xdr:spPr>
        <a:xfrm rot="5400000">
          <a:off x="2476500" y="2705100"/>
          <a:ext cx="1114425" cy="180975"/>
        </a:xfrm>
        <a:prstGeom prst="rightBrace">
          <a:avLst/>
        </a:prstGeom>
        <a:noFill/>
        <a:ln w="19050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</xdr:row>
      <xdr:rowOff>47625</xdr:rowOff>
    </xdr:from>
    <xdr:to>
      <xdr:col>5</xdr:col>
      <xdr:colOff>0</xdr:colOff>
      <xdr:row>13</xdr:row>
      <xdr:rowOff>28575</xdr:rowOff>
    </xdr:to>
    <xdr:sp>
      <xdr:nvSpPr>
        <xdr:cNvPr id="2" name="AutoShape 2"/>
        <xdr:cNvSpPr>
          <a:spLocks/>
        </xdr:cNvSpPr>
      </xdr:nvSpPr>
      <xdr:spPr>
        <a:xfrm rot="5400000">
          <a:off x="3590925" y="2705100"/>
          <a:ext cx="1114425" cy="180975"/>
        </a:xfrm>
        <a:prstGeom prst="rightBrace">
          <a:avLst/>
        </a:prstGeom>
        <a:noFill/>
        <a:ln w="19050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6</xdr:col>
      <xdr:colOff>0</xdr:colOff>
      <xdr:row>13</xdr:row>
      <xdr:rowOff>28575</xdr:rowOff>
    </xdr:to>
    <xdr:sp>
      <xdr:nvSpPr>
        <xdr:cNvPr id="3" name="AutoShape 3"/>
        <xdr:cNvSpPr>
          <a:spLocks/>
        </xdr:cNvSpPr>
      </xdr:nvSpPr>
      <xdr:spPr>
        <a:xfrm rot="5400000">
          <a:off x="4705350" y="2705100"/>
          <a:ext cx="1114425" cy="180975"/>
        </a:xfrm>
        <a:prstGeom prst="rightBrace">
          <a:avLst/>
        </a:prstGeom>
        <a:noFill/>
        <a:ln w="19050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47625</xdr:rowOff>
    </xdr:from>
    <xdr:to>
      <xdr:col>7</xdr:col>
      <xdr:colOff>0</xdr:colOff>
      <xdr:row>13</xdr:row>
      <xdr:rowOff>28575</xdr:rowOff>
    </xdr:to>
    <xdr:sp>
      <xdr:nvSpPr>
        <xdr:cNvPr id="4" name="AutoShape 4"/>
        <xdr:cNvSpPr>
          <a:spLocks/>
        </xdr:cNvSpPr>
      </xdr:nvSpPr>
      <xdr:spPr>
        <a:xfrm rot="5400000">
          <a:off x="5819775" y="2705100"/>
          <a:ext cx="1114425" cy="180975"/>
        </a:xfrm>
        <a:prstGeom prst="rightBrace">
          <a:avLst/>
        </a:prstGeom>
        <a:noFill/>
        <a:ln w="19050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7"/>
  <sheetViews>
    <sheetView showGridLines="0" tabSelected="1" workbookViewId="0" topLeftCell="A2">
      <selection activeCell="M4" sqref="M4"/>
    </sheetView>
  </sheetViews>
  <sheetFormatPr defaultColWidth="11.421875" defaultRowHeight="12.75"/>
  <cols>
    <col min="1" max="1" width="3.7109375" style="1" customWidth="1"/>
    <col min="2" max="7" width="16.7109375" style="1" customWidth="1"/>
    <col min="8" max="8" width="11.421875" style="1" customWidth="1"/>
    <col min="9" max="9" width="18.28125" style="1" customWidth="1"/>
    <col min="10" max="10" width="15.7109375" style="1" customWidth="1"/>
    <col min="11" max="16384" width="11.421875" style="1" customWidth="1"/>
  </cols>
  <sheetData>
    <row r="1" ht="16.5" thickBot="1"/>
    <row r="2" spans="2:7" ht="15.75">
      <c r="B2" s="39" t="s">
        <v>12</v>
      </c>
      <c r="C2" s="40"/>
      <c r="D2" s="40"/>
      <c r="E2" s="40"/>
      <c r="F2" s="40"/>
      <c r="G2" s="41"/>
    </row>
    <row r="3" spans="2:7" ht="15.75">
      <c r="B3" s="2" t="s">
        <v>11</v>
      </c>
      <c r="C3" s="23">
        <v>100000</v>
      </c>
      <c r="D3" s="3" t="s">
        <v>17</v>
      </c>
      <c r="E3" s="4"/>
      <c r="F3" s="5"/>
      <c r="G3" s="6"/>
    </row>
    <row r="4" spans="2:10" ht="15.75">
      <c r="B4" s="7" t="s">
        <v>19</v>
      </c>
      <c r="C4" s="24">
        <v>0.1</v>
      </c>
      <c r="D4" s="8" t="s">
        <v>13</v>
      </c>
      <c r="E4" s="33" t="s">
        <v>15</v>
      </c>
      <c r="F4" s="35">
        <f>IF(OR(Montant=0,Taux=0,Durée=0),0,(PMT(Taux,Durée,Montant,0,0)*(-1)))</f>
        <v>26379.748079474524</v>
      </c>
      <c r="G4" s="9"/>
      <c r="H4" s="31" t="s">
        <v>28</v>
      </c>
      <c r="I4" s="32"/>
      <c r="J4" s="29" t="s">
        <v>27</v>
      </c>
    </row>
    <row r="5" spans="2:10" ht="18.75">
      <c r="B5" s="10" t="s">
        <v>16</v>
      </c>
      <c r="C5" s="25">
        <v>5</v>
      </c>
      <c r="D5" s="11" t="s">
        <v>18</v>
      </c>
      <c r="E5" s="34"/>
      <c r="F5" s="36"/>
      <c r="G5" s="12"/>
      <c r="H5" s="31"/>
      <c r="I5" s="32"/>
      <c r="J5" s="30" t="s">
        <v>29</v>
      </c>
    </row>
    <row r="6" spans="2:7" s="13" customFormat="1" ht="31.5">
      <c r="B6" s="14" t="s">
        <v>2</v>
      </c>
      <c r="C6" s="15" t="s">
        <v>0</v>
      </c>
      <c r="D6" s="15" t="s">
        <v>1</v>
      </c>
      <c r="E6" s="15" t="s">
        <v>3</v>
      </c>
      <c r="F6" s="15" t="s">
        <v>4</v>
      </c>
      <c r="G6" s="16" t="s">
        <v>5</v>
      </c>
    </row>
    <row r="7" spans="2:7" ht="15.75">
      <c r="B7" s="17" t="s">
        <v>6</v>
      </c>
      <c r="C7" s="18">
        <f>IF(OR(Montant=0,Taux=0,Durée=0),0,Montant)</f>
        <v>100000</v>
      </c>
      <c r="D7" s="19">
        <f>IF(OR(Montant=0,Taux=0,Durée=0),0,C7*Taux)</f>
        <v>10000</v>
      </c>
      <c r="E7" s="19">
        <f>IF(OR(Montant=0,Taux=0,Durée=0),0,F7-D7)</f>
        <v>16379.748079474524</v>
      </c>
      <c r="F7" s="20">
        <f>IF($F$4=0,0,$F$4)</f>
        <v>26379.748079474524</v>
      </c>
      <c r="G7" s="26">
        <f>IF(OR(Montant=0,Taux=0,Durée=0),0,C7-E7)</f>
        <v>83620.25192052548</v>
      </c>
    </row>
    <row r="8" spans="2:7" ht="15.75">
      <c r="B8" s="17" t="s">
        <v>7</v>
      </c>
      <c r="C8" s="19">
        <f>IF(OR(Montant=0,Taux=0,Durée=0),0,G7)</f>
        <v>83620.25192052548</v>
      </c>
      <c r="D8" s="19">
        <f>IF(OR(Montant=0,Taux=0,Durée=0),0,C8*Taux)</f>
        <v>8362.025192052548</v>
      </c>
      <c r="E8" s="19">
        <f>IF(OR(Montant=0,Taux=0,Durée=0),0,F8-D8)</f>
        <v>18017.722887421976</v>
      </c>
      <c r="F8" s="20">
        <f>IF($F$4=0,0,$F$4)</f>
        <v>26379.748079474524</v>
      </c>
      <c r="G8" s="26">
        <f>IF(OR(Montant=0,Taux=0,Durée=0),0,C8-E8)</f>
        <v>65602.5290331035</v>
      </c>
    </row>
    <row r="9" spans="2:7" ht="15.75">
      <c r="B9" s="17" t="s">
        <v>8</v>
      </c>
      <c r="C9" s="19">
        <f>IF(OR(Montant=0,Taux=0,Durée=0),0,G8)</f>
        <v>65602.5290331035</v>
      </c>
      <c r="D9" s="19">
        <f>IF(OR(Montant=0,Taux=0,Durée=0),0,C9*Taux)</f>
        <v>6560.252903310351</v>
      </c>
      <c r="E9" s="19">
        <f>IF(OR(Montant=0,Taux=0,Durée=0),0,F9-D9)</f>
        <v>19819.49517616417</v>
      </c>
      <c r="F9" s="20">
        <f>IF($F$4=0,0,$F$4)</f>
        <v>26379.748079474524</v>
      </c>
      <c r="G9" s="26">
        <f>IF(OR(Montant=0,Taux=0,Durée=0),0,C9-E9)</f>
        <v>45783.033856939335</v>
      </c>
    </row>
    <row r="10" spans="2:7" ht="15.75">
      <c r="B10" s="17" t="s">
        <v>9</v>
      </c>
      <c r="C10" s="19">
        <f>IF(OR(Montant=0,Taux=0,Durée=0),0,G9)</f>
        <v>45783.033856939335</v>
      </c>
      <c r="D10" s="19">
        <f>IF(OR(Montant=0,Taux=0,Durée=0),0,C10*Taux)</f>
        <v>4578.303385693934</v>
      </c>
      <c r="E10" s="19">
        <f>IF(OR(Montant=0,Taux=0,Durée=0),0,F10-D10)</f>
        <v>21801.44469378059</v>
      </c>
      <c r="F10" s="20">
        <f>IF($F$4=0,0,$F$4)</f>
        <v>26379.748079474524</v>
      </c>
      <c r="G10" s="26">
        <f>IF(OR(Montant=0,Taux=0,Durée=0),0,C10-E10)</f>
        <v>23981.589163158744</v>
      </c>
    </row>
    <row r="11" spans="2:7" ht="15.75">
      <c r="B11" s="17" t="s">
        <v>14</v>
      </c>
      <c r="C11" s="19">
        <f>IF(OR(Montant=0,Taux=0,Durée=0),0,G10)</f>
        <v>23981.589163158744</v>
      </c>
      <c r="D11" s="19">
        <f>IF(OR(Montant=0,Taux=0,Durée=0),0,C11*Taux)</f>
        <v>2398.1589163158746</v>
      </c>
      <c r="E11" s="19">
        <f>IF(OR(Montant=0,Taux=0,Durée=0),0,F11-D11)</f>
        <v>23981.58916315865</v>
      </c>
      <c r="F11" s="20">
        <f>IF($F$4=0,0,$F$4)</f>
        <v>26379.748079474524</v>
      </c>
      <c r="G11" s="26">
        <f>IF(OR(Montant=0,Taux=0,Durée=0),0,C11-E11)</f>
        <v>9.458744898438454E-11</v>
      </c>
    </row>
    <row r="12" spans="2:7" ht="16.5" thickBot="1">
      <c r="B12" s="37" t="s">
        <v>10</v>
      </c>
      <c r="C12" s="38"/>
      <c r="D12" s="21">
        <f>SUM(D7:D11)</f>
        <v>31898.740397372705</v>
      </c>
      <c r="E12" s="21">
        <f>SUM(E7:E11)</f>
        <v>99999.99999999991</v>
      </c>
      <c r="F12" s="21">
        <f>SUM(F7:F11)</f>
        <v>131898.74039737263</v>
      </c>
      <c r="G12" s="22"/>
    </row>
    <row r="13" spans="4:7" ht="15.75">
      <c r="D13" s="27"/>
      <c r="E13" s="27"/>
      <c r="F13" s="27"/>
      <c r="G13" s="27"/>
    </row>
    <row r="14" spans="4:7" ht="15.75">
      <c r="D14" s="28" t="s">
        <v>20</v>
      </c>
      <c r="E14" s="28" t="s">
        <v>4</v>
      </c>
      <c r="F14" s="28" t="s">
        <v>1</v>
      </c>
      <c r="G14" s="28" t="s">
        <v>20</v>
      </c>
    </row>
    <row r="15" spans="4:7" ht="15.75">
      <c r="D15" s="28" t="s">
        <v>21</v>
      </c>
      <c r="E15" s="28" t="s">
        <v>25</v>
      </c>
      <c r="F15" s="28" t="s">
        <v>22</v>
      </c>
      <c r="G15" s="28" t="s">
        <v>21</v>
      </c>
    </row>
    <row r="16" spans="4:7" ht="15.75">
      <c r="D16" s="28" t="s">
        <v>23</v>
      </c>
      <c r="E16" s="28" t="s">
        <v>1</v>
      </c>
      <c r="F16" s="28" t="s">
        <v>24</v>
      </c>
      <c r="G16" s="28" t="s">
        <v>25</v>
      </c>
    </row>
    <row r="17" spans="4:7" ht="15.75">
      <c r="D17" s="28" t="s">
        <v>26</v>
      </c>
      <c r="E17" s="28"/>
      <c r="F17" s="28"/>
      <c r="G17" s="28" t="s">
        <v>24</v>
      </c>
    </row>
  </sheetData>
  <sheetProtection sheet="1" objects="1" scenarios="1"/>
  <mergeCells count="5">
    <mergeCell ref="B2:G2"/>
    <mergeCell ref="H4:I5"/>
    <mergeCell ref="E4:E5"/>
    <mergeCell ref="F4:F5"/>
    <mergeCell ref="B12:C12"/>
  </mergeCells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JANUARIO</dc:creator>
  <cp:keywords/>
  <dc:description/>
  <cp:lastModifiedBy>Carlos JANUARIO</cp:lastModifiedBy>
  <dcterms:created xsi:type="dcterms:W3CDTF">2006-10-27T15:46:59Z</dcterms:created>
  <dcterms:modified xsi:type="dcterms:W3CDTF">2006-10-28T06:02:28Z</dcterms:modified>
  <cp:category/>
  <cp:version/>
  <cp:contentType/>
  <cp:contentStatus/>
</cp:coreProperties>
</file>